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ahaira cabrera\Desktop\"/>
    </mc:Choice>
  </mc:AlternateContent>
  <bookViews>
    <workbookView xWindow="0" yWindow="120" windowWidth="19950" windowHeight="5565" tabRatio="726"/>
  </bookViews>
  <sheets>
    <sheet name="LEVANTAMIENTO 30 DE MAYO" sheetId="5" r:id="rId1"/>
    <sheet name="METRICAS" sheetId="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</externalReferences>
  <definedNames>
    <definedName name="\">#REF!</definedName>
    <definedName name="_________________CAL50">#REF!</definedName>
    <definedName name="_________________MZ14">#REF!</definedName>
    <definedName name="_________________MZ17">#REF!</definedName>
    <definedName name="_______________MZ14">#REF!</definedName>
    <definedName name="_______________MZ17">#REF!</definedName>
    <definedName name="___________MZ13">#REF!</definedName>
    <definedName name="___________MZ14">#REF!</definedName>
    <definedName name="___________MZ17">#REF!</definedName>
    <definedName name="________CAL50">#REF!</definedName>
    <definedName name="________MZ13">#REF!</definedName>
    <definedName name="________MZ14">#REF!</definedName>
    <definedName name="________MZ16">#REF!</definedName>
    <definedName name="________MZ17">#REF!</definedName>
    <definedName name="_______MZ14">[1]Mezcla!#REF!</definedName>
    <definedName name="_______MZ16">#REF!</definedName>
    <definedName name="_______MZ17">[1]Mezcla!#REF!</definedName>
    <definedName name="_______TC110">#REF!</definedName>
    <definedName name="______MZ14">#REF!</definedName>
    <definedName name="_____CAN3">[2]Volumenes!#REF!</definedName>
    <definedName name="_____DES3">'[2]Ana-Sanit.'!#REF!</definedName>
    <definedName name="_____za1">'[3]Anal. horm.'!$F$222</definedName>
    <definedName name="___CAN3">[4]Volumenes!#REF!</definedName>
    <definedName name="___OBM276">'[5]M.O Y Rendtos'!$M$322</definedName>
    <definedName name="___OBM496">'[5]M.O Y Rendtos'!$M$583</definedName>
    <definedName name="___OBM497">'[5]M.O Y Rendtos'!$M$584</definedName>
    <definedName name="___pu2">#REF!</definedName>
    <definedName name="___pu4">[6]Sheet4!$E$1:$E$65536</definedName>
    <definedName name="___pu5">[6]Sheet5!$E$1:$E$65536</definedName>
    <definedName name="___PU6">#REF!</definedName>
    <definedName name="___pu7">#REF!</definedName>
    <definedName name="___pu8">#REF!</definedName>
    <definedName name="___za1">'[3]Anal. horm.'!$F$222</definedName>
    <definedName name="__hor140">#REF!</definedName>
    <definedName name="__hor210">'[7]anal term'!$G$1512</definedName>
    <definedName name="__hor280">[8]Analisis!$D$63</definedName>
    <definedName name="__MOV02">#REF!</definedName>
    <definedName name="__MOV03">#REF!</definedName>
    <definedName name="__MUR100">#REF!</definedName>
    <definedName name="__MUR12">#REF!</definedName>
    <definedName name="__MUR14">#REF!</definedName>
    <definedName name="__MUR36">#REF!</definedName>
    <definedName name="__MUR90">#REF!</definedName>
    <definedName name="__OBM178">'[9]M.O y Rendimientos'!$M$212</definedName>
    <definedName name="__OBM276">'[10]Rendimientos OM'!$M$322</definedName>
    <definedName name="__OBM294">'[10]Rendimientos OM'!$M$346</definedName>
    <definedName name="__OBM628">'[5]M.O Y Rendtos'!$M$773</definedName>
    <definedName name="__PAN36">#REF!</definedName>
    <definedName name="__PAN51">#REF!</definedName>
    <definedName name="__PAN71">#REF!</definedName>
    <definedName name="__pu2">#REF!</definedName>
    <definedName name="__pu3">#REF!</definedName>
    <definedName name="__pu4">[11]Sheet4!$E$1:$E$65536</definedName>
    <definedName name="__pu5">[11]Sheet5!$E$1:$E$65536</definedName>
    <definedName name="__PU6">#REF!</definedName>
    <definedName name="__pu7">#REF!</definedName>
    <definedName name="__pu8">#REF!</definedName>
    <definedName name="_ACE01">#REF!</definedName>
    <definedName name="_ACE02">#REF!</definedName>
    <definedName name="_ACE03">#REF!</definedName>
    <definedName name="_ACE04">#REF!</definedName>
    <definedName name="_ACE05">#REF!</definedName>
    <definedName name="_ACE06">#REF!</definedName>
    <definedName name="_ACE07">#REF!</definedName>
    <definedName name="_AGR01">#REF!</definedName>
    <definedName name="_AGR02">#REF!</definedName>
    <definedName name="_AGR04">#REF!</definedName>
    <definedName name="_ALA01">#REF!</definedName>
    <definedName name="_ALA02">#REF!</definedName>
    <definedName name="_CBN3">#REF!</definedName>
    <definedName name="_CBN4">#REF!</definedName>
    <definedName name="_CCN1">#REF!</definedName>
    <definedName name="_CCN2">#REF!</definedName>
    <definedName name="_CDN1">#REF!</definedName>
    <definedName name="_CDN2">#REF!</definedName>
    <definedName name="_CEM01">#REF!</definedName>
    <definedName name="_CLA01">#REF!</definedName>
    <definedName name="_COL101">#REF!</definedName>
    <definedName name="_COL102">#REF!</definedName>
    <definedName name="_COL103">#REF!</definedName>
    <definedName name="_COL104">#REF!</definedName>
    <definedName name="_COL11">#REF!</definedName>
    <definedName name="_COL12">#REF!</definedName>
    <definedName name="_COL13">#REF!</definedName>
    <definedName name="_COL14">#REF!</definedName>
    <definedName name="_COL15">#REF!</definedName>
    <definedName name="_COL16">#REF!</definedName>
    <definedName name="_COL17">#REF!</definedName>
    <definedName name="_COL18">#REF!</definedName>
    <definedName name="_COL19">#REF!</definedName>
    <definedName name="_COL20">#REF!</definedName>
    <definedName name="_COL21">#REF!</definedName>
    <definedName name="_COL22">#REF!</definedName>
    <definedName name="_COL23">#REF!</definedName>
    <definedName name="_COL24">#REF!</definedName>
    <definedName name="_COL25">#REF!</definedName>
    <definedName name="_COL26">#REF!</definedName>
    <definedName name="_COL27">#REF!</definedName>
    <definedName name="_COL28">#REF!</definedName>
    <definedName name="_COL29">#REF!</definedName>
    <definedName name="_COL30">#REF!</definedName>
    <definedName name="_COL31">#REF!</definedName>
    <definedName name="_COL32">#REF!</definedName>
    <definedName name="_COL33">#REF!</definedName>
    <definedName name="_COL34">#REF!</definedName>
    <definedName name="_COL35">#REF!</definedName>
    <definedName name="_COL36">#REF!</definedName>
    <definedName name="_COL37">#REF!</definedName>
    <definedName name="_COL38">#REF!</definedName>
    <definedName name="_COL39">#REF!</definedName>
    <definedName name="_COL40">#REF!</definedName>
    <definedName name="_COL41">#REF!</definedName>
    <definedName name="_COL42">#REF!</definedName>
    <definedName name="_COL43">#REF!</definedName>
    <definedName name="_COL44">#REF!</definedName>
    <definedName name="_COL45">#REF!</definedName>
    <definedName name="_COL46">#REF!</definedName>
    <definedName name="_COL47">#REF!</definedName>
    <definedName name="_COL48">#REF!</definedName>
    <definedName name="_COL49">#REF!</definedName>
    <definedName name="_COL50">#REF!</definedName>
    <definedName name="_COL51">#REF!</definedName>
    <definedName name="_COL52">#REF!</definedName>
    <definedName name="_COL53">#REF!</definedName>
    <definedName name="_COL54">#REF!</definedName>
    <definedName name="_COL55">#REF!</definedName>
    <definedName name="_COL56">#REF!</definedName>
    <definedName name="_COL57">#REF!</definedName>
    <definedName name="_COL58">#REF!</definedName>
    <definedName name="_COL59">#REF!</definedName>
    <definedName name="_COL60">#REF!</definedName>
    <definedName name="_COL61">#REF!</definedName>
    <definedName name="_COL62">#REF!</definedName>
    <definedName name="_COL63">#REF!</definedName>
    <definedName name="_COL64">#REF!</definedName>
    <definedName name="_COL65">#REF!</definedName>
    <definedName name="_COL66">#REF!</definedName>
    <definedName name="_COL67">#REF!</definedName>
    <definedName name="_COL68">#REF!</definedName>
    <definedName name="_COL69">#REF!</definedName>
    <definedName name="_COL70">#REF!</definedName>
    <definedName name="_COL71">#REF!</definedName>
    <definedName name="_COL72">#REF!</definedName>
    <definedName name="_COL73">#REF!</definedName>
    <definedName name="_COL74">#REF!</definedName>
    <definedName name="_COL75">#REF!</definedName>
    <definedName name="_COL76">#REF!</definedName>
    <definedName name="_COL77">#REF!</definedName>
    <definedName name="_COL78">#REF!</definedName>
    <definedName name="_COL79">#REF!</definedName>
    <definedName name="_COL80">#REF!</definedName>
    <definedName name="_COL81">#REF!</definedName>
    <definedName name="_COL82">#REF!</definedName>
    <definedName name="_COL83">#REF!</definedName>
    <definedName name="_COL84">#REF!</definedName>
    <definedName name="_COL85">#REF!</definedName>
    <definedName name="_COL86">#REF!</definedName>
    <definedName name="_COL87">#REF!</definedName>
    <definedName name="_COL88">#REF!</definedName>
    <definedName name="_COL89">#REF!</definedName>
    <definedName name="_COL90">#REF!</definedName>
    <definedName name="_COL91">#REF!</definedName>
    <definedName name="_COL92">#REF!</definedName>
    <definedName name="_COL93">#REF!</definedName>
    <definedName name="_COL94">#REF!</definedName>
    <definedName name="_COL95">#REF!</definedName>
    <definedName name="_COL96">#REF!</definedName>
    <definedName name="_COL97">#REF!</definedName>
    <definedName name="_COL98">#REF!</definedName>
    <definedName name="_COL99">#REF!</definedName>
    <definedName name="_CTC220">#REF!</definedName>
    <definedName name="_DIN105">#REF!</definedName>
    <definedName name="_DIN106">#REF!</definedName>
    <definedName name="_DIN107">#REF!</definedName>
    <definedName name="_DIN108">#REF!</definedName>
    <definedName name="_DIN109">#REF!</definedName>
    <definedName name="_DIN110">#REF!</definedName>
    <definedName name="_DIN111">#REF!</definedName>
    <definedName name="_DIN112">#REF!</definedName>
    <definedName name="_DIN113">#REF!</definedName>
    <definedName name="_DIN114">#REF!</definedName>
    <definedName name="_DIN115">#REF!</definedName>
    <definedName name="_her01">#REF!</definedName>
    <definedName name="_HER02">#REF!</definedName>
    <definedName name="_HER03">#REF!</definedName>
    <definedName name="_HER04">[12]Materiales!#REF!</definedName>
    <definedName name="_HER05">[12]Materiales!#REF!</definedName>
    <definedName name="_HER06">[12]Materiales!#REF!</definedName>
    <definedName name="_HER07">[12]Materiales!#REF!</definedName>
    <definedName name="_HER08">#REF!</definedName>
    <definedName name="_HER09">#REF!</definedName>
    <definedName name="_HER10">#REF!</definedName>
    <definedName name="_HOR210">#REF!</definedName>
    <definedName name="_LIG01">#REF!</definedName>
    <definedName name="_LOS116">#REF!</definedName>
    <definedName name="_LOS117">#REF!</definedName>
    <definedName name="_LOS118">#REF!</definedName>
    <definedName name="_LOS119">#REF!</definedName>
    <definedName name="_LOS120">#REF!</definedName>
    <definedName name="_LOS121">#REF!</definedName>
    <definedName name="_LOS122">#REF!</definedName>
    <definedName name="_LOS123">#REF!</definedName>
    <definedName name="_LOS124">#REF!</definedName>
    <definedName name="_LOS125">#REF!</definedName>
    <definedName name="_LOS126">#REF!</definedName>
    <definedName name="_LOS127">#REF!</definedName>
    <definedName name="_LOS128">#REF!</definedName>
    <definedName name="_LOS129">#REF!</definedName>
    <definedName name="_LOS130">#REF!</definedName>
    <definedName name="_LOS131">#REF!</definedName>
    <definedName name="_MAD01">#REF!</definedName>
    <definedName name="_MAD02">#REF!</definedName>
    <definedName name="_MAN3">#REF!</definedName>
    <definedName name="_MBN1">#REF!</definedName>
    <definedName name="_MBN2">#REF!</definedName>
    <definedName name="_MBN3">#REF!</definedName>
    <definedName name="_MBN4">#REF!</definedName>
    <definedName name="_MCN1">#REF!</definedName>
    <definedName name="_MCN2">#REF!</definedName>
    <definedName name="_MDN1">#REF!</definedName>
    <definedName name="_MDN2">#REF!</definedName>
    <definedName name="_MO1">#REF!</definedName>
    <definedName name="_MOB4">#REF!</definedName>
    <definedName name="_MOB6">#REF!</definedName>
    <definedName name="_MOB8">#REF!</definedName>
    <definedName name="_MUB3">#REF!</definedName>
    <definedName name="_MUB4">#REF!</definedName>
    <definedName name="_MUR01">#REF!</definedName>
    <definedName name="_MUR02">#REF!</definedName>
    <definedName name="_MUR132">#REF!</definedName>
    <definedName name="_MUR133">#REF!</definedName>
    <definedName name="_MUR134">#REF!</definedName>
    <definedName name="_MUR135">#REF!</definedName>
    <definedName name="_MUR136">#REF!</definedName>
    <definedName name="_MUR137">#REF!</definedName>
    <definedName name="_MUR138">#REF!</definedName>
    <definedName name="_MUR139">#REF!</definedName>
    <definedName name="_MUR140">#REF!</definedName>
    <definedName name="_MUR141">#REF!</definedName>
    <definedName name="_MUR142">#REF!</definedName>
    <definedName name="_MUR143">#REF!</definedName>
    <definedName name="_MUR144">#REF!</definedName>
    <definedName name="_MUR145">#REF!</definedName>
    <definedName name="_MUR146">#REF!</definedName>
    <definedName name="_MUR147">#REF!</definedName>
    <definedName name="_MUR148">#REF!</definedName>
    <definedName name="_MUR149">#REF!</definedName>
    <definedName name="_MUR150">#REF!</definedName>
    <definedName name="_MUR151">#REF!</definedName>
    <definedName name="_MUR152">#REF!</definedName>
    <definedName name="_MUR153">#REF!</definedName>
    <definedName name="_MUR154">#REF!</definedName>
    <definedName name="_MUR155">#REF!</definedName>
    <definedName name="_MUR156">#REF!</definedName>
    <definedName name="_MUR157">#REF!</definedName>
    <definedName name="_MUR159">#REF!</definedName>
    <definedName name="_MUR160">#REF!</definedName>
    <definedName name="_MUR161">#REF!</definedName>
    <definedName name="_MUR162">#REF!</definedName>
    <definedName name="_MUR163">#REF!</definedName>
    <definedName name="_MUR164">#REF!</definedName>
    <definedName name="_MUR165">#REF!</definedName>
    <definedName name="_MUR166">#REF!</definedName>
    <definedName name="_MUR167">#REF!</definedName>
    <definedName name="_OBM01">'[5]M.O Y Rendtos'!$M$15</definedName>
    <definedName name="_OBM02">'[5]M.O Y Rendtos'!$M$16</definedName>
    <definedName name="_OBM03">'[5]M.O Y Rendtos'!$M$17</definedName>
    <definedName name="_OBM04">'[5]M.O Y Rendtos'!$M$18</definedName>
    <definedName name="_OBM05">'[5]M.O Y Rendtos'!$M$19</definedName>
    <definedName name="_OBM06">'[5]M.O Y Rendtos'!$M$20</definedName>
    <definedName name="_OBM08">'[5]M.O Y Rendtos'!$M$22</definedName>
    <definedName name="_OBM13">'[5]M.O Y Rendtos'!$M$29</definedName>
    <definedName name="_OBM15">'[5]M.O Y Rendtos'!$M$31</definedName>
    <definedName name="_OBM162">'[5]M.O Y Rendtos'!$M$196</definedName>
    <definedName name="_OBM165">'[5]M.O Y Rendtos'!$M$199</definedName>
    <definedName name="_OBM17">'[5]M.O Y Rendtos'!$M$33</definedName>
    <definedName name="_OBM177">'[5]M.O Y Rendtos'!$M$211</definedName>
    <definedName name="_OBM178">'[5]M.O Y Rendtos'!$M$212</definedName>
    <definedName name="_OBM18">'[5]M.O Y Rendtos'!$M$34</definedName>
    <definedName name="_OBM191">'[5]M.O Y Rendtos'!$M$229</definedName>
    <definedName name="_OBM192">'[5]M.O Y Rendtos'!$M$230</definedName>
    <definedName name="_OBM193">'[5]M.O Y Rendtos'!$M$231</definedName>
    <definedName name="_OBM195">'[5]M.O Y Rendtos'!$M$233</definedName>
    <definedName name="_OBM196">'[5]M.O Y Rendtos'!$M$234</definedName>
    <definedName name="_OBM197">'[5]M.O Y Rendtos'!$M$235</definedName>
    <definedName name="_OBM199">'[5]M.O Y Rendtos'!$M$237</definedName>
    <definedName name="_OBM20">'[5]M.O Y Rendtos'!$M$36</definedName>
    <definedName name="_OBM22">'[5]M.O Y Rendtos'!$M$38</definedName>
    <definedName name="_OBM23">'[5]M.O Y Rendtos'!$M$39</definedName>
    <definedName name="_OBM25">'[5]M.O Y Rendtos'!$M$41</definedName>
    <definedName name="_OBM275">'[5]M.O Y Rendtos'!$M$321</definedName>
    <definedName name="_OBM276">'[13]Rendimientos OM'!$M$322</definedName>
    <definedName name="_OBM28">'[5]M.O Y Rendtos'!$M$44</definedName>
    <definedName name="_OBM282">'[5]M.O Y Rendtos'!$M$330</definedName>
    <definedName name="_OBM283">'[5]M.O Y Rendtos'!$M$331</definedName>
    <definedName name="_OBM29">'[5]M.O Y Rendtos'!$M$45</definedName>
    <definedName name="_OBM294">'[5]M.O Y Rendtos'!$M$346</definedName>
    <definedName name="_OBM30">'[5]M.O Y Rendtos'!$M$46</definedName>
    <definedName name="_OBM31">'[5]M.O Y Rendtos'!$M$47</definedName>
    <definedName name="_OBM313">'[14]M.O y Rendimientos'!$M$369</definedName>
    <definedName name="_OBM35">'[5]M.O Y Rendtos'!$M$51</definedName>
    <definedName name="_OBM366">'[5]M.O Y Rendtos'!$M$430</definedName>
    <definedName name="_OBM38">'[5]M.O Y Rendtos'!$M$54</definedName>
    <definedName name="_OBM40">'[5]M.O Y Rendtos'!$M$56</definedName>
    <definedName name="_OBM42">'[5]M.O Y Rendtos'!$M$58</definedName>
    <definedName name="_OBM452">'[5]M.O Y Rendtos'!$M$533</definedName>
    <definedName name="_OBM461">'[15]Analisis de Costos'!$F$70</definedName>
    <definedName name="_OBM462">'[5]M.O Y Rendtos'!$M$545</definedName>
    <definedName name="_OBM463">'[5]M.O Y Rendtos'!$M$546</definedName>
    <definedName name="_OBM48">'[5]M.O Y Rendtos'!$M$66</definedName>
    <definedName name="_OBM482">'[5]M.O Y Rendtos'!$M$567</definedName>
    <definedName name="_OBM496">'[5]M.O Y Rendtos'!$M$583</definedName>
    <definedName name="_OBM497">'[5]M.O Y Rendtos'!$M$584</definedName>
    <definedName name="_OBM542">'[5]M.O Y Rendtos'!$M$649</definedName>
    <definedName name="_OBM543">'[5]M.O Y Rendtos'!$M$650</definedName>
    <definedName name="_OBM585">'[5]M.O Y Rendtos'!$M$715</definedName>
    <definedName name="_OBM596">'[5]M.O Y Rendtos'!$M$730</definedName>
    <definedName name="_OBM61">'[5]M.O Y Rendtos'!$M$81</definedName>
    <definedName name="_OBM622">'[5]M.O Y Rendtos'!$M$767</definedName>
    <definedName name="_OBM624">'[5]M.O Y Rendtos'!$M$769</definedName>
    <definedName name="_OBM627">'[15]M.O Y Rendtos'!$M$772</definedName>
    <definedName name="_OBM628">'[5]M.O Y Rendtos'!$M$773</definedName>
    <definedName name="_OBM632">'[5]M.O Y Rendtos'!$M$777</definedName>
    <definedName name="_OBM98">'[5]M.O Y Rendtos'!$M$120</definedName>
    <definedName name="_OMA01">'[5]M.O Y Rendtos'!#REF!</definedName>
    <definedName name="_OMA02">'[5]M.O Y Rendtos'!#REF!</definedName>
    <definedName name="_OMA03">'[5]M.O Y Rendtos'!#REF!</definedName>
    <definedName name="_OMA04">'[5]M.O Y Rendtos'!#REF!</definedName>
    <definedName name="_OMA05">'[5]M.O Y Rendtos'!#REF!</definedName>
    <definedName name="_OMA06">'[5]M.O Y Rendtos'!#REF!</definedName>
    <definedName name="_OMA07">'[5]M.O Y Rendtos'!#REF!</definedName>
    <definedName name="_OMA08">'[5]M.O Y Rendtos'!#REF!</definedName>
    <definedName name="_OMA09">'[5]M.O Y Rendtos'!#REF!</definedName>
    <definedName name="_OMA10">'[5]M.O Y Rendtos'!#REF!</definedName>
    <definedName name="_OMA11">'[5]M.O Y Rendtos'!#REF!</definedName>
    <definedName name="_OMA12">'[5]M.O Y Rendtos'!#REF!</definedName>
    <definedName name="_OMA13">'[5]M.O Y Rendtos'!#REF!</definedName>
    <definedName name="_OMA14">'[5]M.O Y Rendtos'!#REF!</definedName>
    <definedName name="_OMA15">'[5]M.O Y Rendtos'!#REF!</definedName>
    <definedName name="_OMA16">'[5]M.O Y Rendtos'!#REF!</definedName>
    <definedName name="_OMA17">'[5]M.O Y Rendtos'!#REF!</definedName>
    <definedName name="_OMA18">'[5]M.O Y Rendtos'!#REF!</definedName>
    <definedName name="_OMA19">'[5]M.O Y Rendtos'!#REF!</definedName>
    <definedName name="_OMA20">'[5]M.O Y Rendtos'!#REF!</definedName>
    <definedName name="_OMA21">'[5]M.O Y Rendtos'!#REF!</definedName>
    <definedName name="_OMA22">'[5]M.O Y Rendtos'!#REF!</definedName>
    <definedName name="_OMA23">'[5]M.O Y Rendtos'!#REF!</definedName>
    <definedName name="_OMA24">'[5]M.O Y Rendtos'!#REF!</definedName>
    <definedName name="_OMA25">'[5]M.O Y Rendtos'!#REF!</definedName>
    <definedName name="_OMA26">'[5]M.O Y Rendtos'!#REF!</definedName>
    <definedName name="_OMA27">'[5]M.O Y Rendtos'!#REF!</definedName>
    <definedName name="_OMA28">'[5]M.O Y Rendtos'!#REF!</definedName>
    <definedName name="_OMA49">'[5]M.O Y Rendtos'!#REF!</definedName>
    <definedName name="_OMA50">'[5]M.O Y Rendtos'!#REF!</definedName>
    <definedName name="_OMA51">'[5]M.O Y Rendtos'!#REF!</definedName>
    <definedName name="_OMA52">'[5]M.O Y Rendtos'!#REF!</definedName>
    <definedName name="_OMA53">'[5]M.O Y Rendtos'!#REF!</definedName>
    <definedName name="_OMA54">'[5]M.O Y Rendtos'!#REF!</definedName>
    <definedName name="_OMA55">'[5]M.O Y Rendtos'!#REF!</definedName>
    <definedName name="_OMA56">'[5]M.O Y Rendtos'!#REF!</definedName>
    <definedName name="_OMA57">'[5]M.O Y Rendtos'!#REF!</definedName>
    <definedName name="_OMA58">'[5]M.O Y Rendtos'!#REF!</definedName>
    <definedName name="_OMA59">'[5]M.O Y Rendtos'!#REF!</definedName>
    <definedName name="_OMA60">'[5]M.O Y Rendtos'!#REF!</definedName>
    <definedName name="_OMA61">'[5]M.O Y Rendtos'!#REF!</definedName>
    <definedName name="_OMA62">'[5]M.O Y Rendtos'!#REF!</definedName>
    <definedName name="_OMA63">'[5]M.O Y Rendtos'!#REF!</definedName>
    <definedName name="_OMA64">'[5]M.O Y Rendtos'!#REF!</definedName>
    <definedName name="_OMA65">'[5]M.O Y Rendtos'!#REF!</definedName>
    <definedName name="_OMA66">'[5]M.O Y Rendtos'!#REF!</definedName>
    <definedName name="_OMA67">'[5]M.O Y Rendtos'!#REF!</definedName>
    <definedName name="_OMA68">'[5]M.O Y Rendtos'!#REF!</definedName>
    <definedName name="_OMA69">'[5]M.O Y Rendtos'!#REF!</definedName>
    <definedName name="_OMA70">'[5]M.O Y Rendtos'!#REF!</definedName>
    <definedName name="_OMA71">'[5]M.O Y Rendtos'!#REF!</definedName>
    <definedName name="_OMA72">'[5]M.O Y Rendtos'!#REF!</definedName>
    <definedName name="_OMA73">'[5]M.O Y Rendtos'!#REF!</definedName>
    <definedName name="_OMA74">'[5]M.O Y Rendtos'!#REF!</definedName>
    <definedName name="_OMA75">'[5]M.O Y Rendtos'!#REF!</definedName>
    <definedName name="_OMA76">'[5]M.O Y Rendtos'!#REF!</definedName>
    <definedName name="_OMA77">'[5]M.O Y Rendtos'!#REF!</definedName>
    <definedName name="_OMA78">'[5]M.O Y Rendtos'!#REF!</definedName>
    <definedName name="_OMA79">'[5]M.O Y Rendtos'!#REF!</definedName>
    <definedName name="_OMA80">'[5]M.O Y Rendtos'!#REF!</definedName>
    <definedName name="_OMC41">#REF!</definedName>
    <definedName name="_PH140">#REF!</definedName>
    <definedName name="_PH160">#REF!</definedName>
    <definedName name="_PH180">#REF!</definedName>
    <definedName name="_PH210">#REF!</definedName>
    <definedName name="_PH240">#REF!</definedName>
    <definedName name="_PH250">#REF!</definedName>
    <definedName name="_PH260">#REF!</definedName>
    <definedName name="_PH280">#REF!</definedName>
    <definedName name="_PH300">#REF!</definedName>
    <definedName name="_PH315">#REF!</definedName>
    <definedName name="_PH350">#REF!</definedName>
    <definedName name="_PH400">#REF!</definedName>
    <definedName name="_pl316">[16]analisis!$G$2513</definedName>
    <definedName name="_pl38">[16]analisis!$G$2486</definedName>
    <definedName name="_PTC110">#REF!</definedName>
    <definedName name="_PTC220">#REF!</definedName>
    <definedName name="_RAM168">#REF!</definedName>
    <definedName name="_RAM169">#REF!</definedName>
    <definedName name="_RAM170">#REF!</definedName>
    <definedName name="_RAM171">#REF!</definedName>
    <definedName name="_RAM172">#REF!</definedName>
    <definedName name="_RAM173">#REF!</definedName>
    <definedName name="_RAM174">#REF!</definedName>
    <definedName name="_RAM175">#REF!</definedName>
    <definedName name="_RAM176">#REF!</definedName>
    <definedName name="_RAM177">#REF!</definedName>
    <definedName name="_RAM178">#REF!</definedName>
    <definedName name="_RAM179">#REF!</definedName>
    <definedName name="_RAM180">#REF!</definedName>
    <definedName name="_RAM181">#REF!</definedName>
    <definedName name="_RAM182">#REF!</definedName>
    <definedName name="_RAM183">#REF!</definedName>
    <definedName name="_RAM184">#REF!</definedName>
    <definedName name="_RAM185">#REF!</definedName>
    <definedName name="_RAM186">#REF!</definedName>
    <definedName name="_RAM187">#REF!</definedName>
    <definedName name="_REP01">#REF!</definedName>
    <definedName name="_TC110">'[5]Analisis de Costos'!$G$3445</definedName>
    <definedName name="_TC220">'[5]Analisis de Costos'!$G$3457</definedName>
    <definedName name="_VA1">#REF!</definedName>
    <definedName name="_VIG188">#REF!</definedName>
    <definedName name="_VIG189">#REF!</definedName>
    <definedName name="_VIG190">#REF!</definedName>
    <definedName name="_VIG191">#REF!</definedName>
    <definedName name="_VIG192">#REF!</definedName>
    <definedName name="_VIG193">#REF!</definedName>
    <definedName name="_VIG194">#REF!</definedName>
    <definedName name="_VIG195">#REF!</definedName>
    <definedName name="_VIG196">#REF!</definedName>
    <definedName name="_VIG197">#REF!</definedName>
    <definedName name="_VIG198">#REF!</definedName>
    <definedName name="_VIG199">#REF!</definedName>
    <definedName name="_VIG200">#REF!</definedName>
    <definedName name="_VIG201">#REF!</definedName>
    <definedName name="AAAA">[17]ANA!$F$932</definedName>
    <definedName name="ACE\02">'[18]Lista de precios'!$F$12</definedName>
    <definedName name="ACE\03">'[18]Lista de precios'!$F$13</definedName>
    <definedName name="ACER02">[5]Insumos!$F$10</definedName>
    <definedName name="ACER18">'[5]Analisis de Costos'!$G$21</definedName>
    <definedName name="ACER19">#REF!</definedName>
    <definedName name="ACER20">'[5]Analisis de Costos'!$G$29</definedName>
    <definedName name="ACER21">#REF!</definedName>
    <definedName name="ACER22">'[5]Analisis de Costos'!$G$37</definedName>
    <definedName name="ACER23">#REF!</definedName>
    <definedName name="ACER24">#REF!</definedName>
    <definedName name="ACER25">#REF!</definedName>
    <definedName name="ACER26">#REF!</definedName>
    <definedName name="acera12">#REF!</definedName>
    <definedName name="ACERO">#REF!</definedName>
    <definedName name="Acero.platea.Villa">'[19]Detalle Acero'!$D$26</definedName>
    <definedName name="Acero.Viga.Platea.Villa">'[19]Detalle Acero'!$F$26</definedName>
    <definedName name="ACERO\02">#REF!</definedName>
    <definedName name="Acero_1">#N/A</definedName>
    <definedName name="Acero_1_2_____Grado_40">[20]Insumos!$B$6:$D$6</definedName>
    <definedName name="Acero_1_4______Grado_40">[20]Insumos!$B$7:$D$7</definedName>
    <definedName name="Acero_2">#N/A</definedName>
    <definedName name="Acero_3">#N/A</definedName>
    <definedName name="Acero_3_4__1_____Grado_40">[20]Insumos!$B$8:$D$8</definedName>
    <definedName name="Acero_3_8______Grado_40">[20]Insumos!$B$9:$D$9</definedName>
    <definedName name="Acero_Grado_60">'[21]LISTA DE PRECIO'!$C$6</definedName>
    <definedName name="ACEROMA">[22]Mat!$D$16</definedName>
    <definedName name="adicionales1">[23]Cubicacion!#REF!</definedName>
    <definedName name="ADMBL" hidden="1">'[24]ANALISIS STO DGO'!#REF!</definedName>
    <definedName name="Adoquín_Mediterráneo_Gris">[20]Insumos!$B$156:$D$156</definedName>
    <definedName name="AGRE01">[5]Insumos!$F$27</definedName>
    <definedName name="agua">#REF!</definedName>
    <definedName name="Agua_1">#N/A</definedName>
    <definedName name="Agua_2">#N/A</definedName>
    <definedName name="Agua_3">#N/A</definedName>
    <definedName name="ALAMB\01">#REF!</definedName>
    <definedName name="Alambre_galvanizago__18">'[21]LISTA DE PRECIO'!$C$7</definedName>
    <definedName name="Alambre_No._18">[20]Insumos!$B$20:$D$20</definedName>
    <definedName name="alambre18">[25]MATERIALES!$G$10</definedName>
    <definedName name="ALH">#REF!</definedName>
    <definedName name="Alq._Madera_P_Col._____Incl._M_O">[6]Insumos!#REF!</definedName>
    <definedName name="Alq._Madera_P_Losa_____Incl._M_O">[20]Insumos!$B$124:$D$124</definedName>
    <definedName name="Alq._Madera_P_Rampa_____Incl._M_O">[20]Insumos!$B$127:$D$127</definedName>
    <definedName name="Alq._Madera_P_Viga_____Incl._M_O">[20]Insumos!$B$128:$D$128</definedName>
    <definedName name="Alq._Madera_P_Vigas_y_Columnas_Amarre____Incl._M_O">[20]Insumos!$B$129:$D$129</definedName>
    <definedName name="ALT">#REF!</definedName>
    <definedName name="ana_abrasadera_2pulg">#REF!</definedName>
    <definedName name="ana_abrasadera_3pulg">#REF!</definedName>
    <definedName name="ana_abrasadera_4pulg">#REF!</definedName>
    <definedName name="ana_adap_hn_2pulg">[17]ANA!$F$1146</definedName>
    <definedName name="ana_adap_hn_4pulg">[17]ANA!$F$1139</definedName>
    <definedName name="ana_adap_pp_0.5pulg">[17]ANA!$F$234</definedName>
    <definedName name="ana_adap_pp_0.75pulg">[17]ANA!$F$227</definedName>
    <definedName name="ana_aspersor_tipo_1">[17]ANA!$F$1504</definedName>
    <definedName name="ana_aspersor_tipo_2">[17]ANA!$F$1510</definedName>
    <definedName name="ana_aspersor_tipo_3">[17]ANA!$F$1516</definedName>
    <definedName name="ana_bajante_descarga_3pulg">[17]ANA!$F$885</definedName>
    <definedName name="ana_bajante_descarga_4pulg">[17]ANA!$F$872</definedName>
    <definedName name="ana_blocks_8pulg">#REF!</definedName>
    <definedName name="ana_bomba_drenaje_sotano">[17]ANA!$F$1000</definedName>
    <definedName name="ana_bomba_fosa_ascensor">[17]ANA!$F$1011</definedName>
    <definedName name="ana_bomba_incendio">[17]ANA!$F$1272</definedName>
    <definedName name="ana_bomba_jokey">[17]ANA!$F$1278</definedName>
    <definedName name="ana_bombas_presion_constante">[17]ANA!$F$393</definedName>
    <definedName name="ana_check_ver_3pulg">#REF!</definedName>
    <definedName name="ana_clorinador_para_agua_potable">[17]ANA!$F$381</definedName>
    <definedName name="ana_codo_cpvc_0.5pulg">#REF!</definedName>
    <definedName name="ana_codo_cpvc_0.75pulg">#REF!</definedName>
    <definedName name="ana_codo_hg_2hg">#REF!</definedName>
    <definedName name="ana_codo_hg_3hg">#REF!</definedName>
    <definedName name="ana_codo_hn_0.75pulgx90">[17]ANA!$F$1132</definedName>
    <definedName name="ana_codo_hn_1.5pulgx90">[17]ANA!$F$1125</definedName>
    <definedName name="ana_codo_hn_2pulgx90">[17]ANA!$F$1118</definedName>
    <definedName name="ana_codo_hn_4pulgx90">[17]ANA!$F$1111</definedName>
    <definedName name="ana_codo_pe_0.5pulgx90">[17]ANA!$F$1433</definedName>
    <definedName name="ana_codo_pe_0.75pulgx45">[17]ANA!$F$1451</definedName>
    <definedName name="ana_codo_pe_0.75pulgx90">[17]ANA!$F$1427</definedName>
    <definedName name="ana_codo_pe_1.5pulgx45">[17]ANA!$F$1439</definedName>
    <definedName name="ana_codo_pe_1.5pulgx90">[17]ANA!$F$1421</definedName>
    <definedName name="ana_codo_pe_1pulgx45">[17]ANA!$F$1445</definedName>
    <definedName name="ana_codo_pe_2pulgx90">[17]ANA!$F$1415</definedName>
    <definedName name="ana_codo_pp_0.5pulgx90">[17]ANA!$F$173</definedName>
    <definedName name="ana_codo_pp_0.75pulgx90">[17]ANA!$F$166</definedName>
    <definedName name="ana_codo_pp_1.5pulgx90">[17]ANA!$F$152</definedName>
    <definedName name="ana_codo_pp_1pulgx90">[17]ANA!$F$159</definedName>
    <definedName name="ana_codo_pp_4pulgx90">[17]ANA!$F$145</definedName>
    <definedName name="ana_codo_pvc_drenaje_6pulgx90">[17]ANA!$F$711</definedName>
    <definedName name="ana_codo_pvc_presion_0.5pulg">#REF!</definedName>
    <definedName name="ana_codo_pvc_presion_0.75pulg">#REF!</definedName>
    <definedName name="ana_codo_pvc_presion_2pulg">#REF!</definedName>
    <definedName name="ana_codo_pvc_presion_2pulgx90">[17]ANA!$F$1629</definedName>
    <definedName name="ana_codo_pvc_presion_3pulg">#REF!</definedName>
    <definedName name="ana_codo_pvc_presion_3pulgx90">[17]ANA!$F$1622</definedName>
    <definedName name="ana_columna">#REF!</definedName>
    <definedName name="ana_columna_1.5pulg">#REF!</definedName>
    <definedName name="ana_columna_1pulg">#REF!</definedName>
    <definedName name="ana_columna_agua_1.5pulg">[17]ANA!$F$295</definedName>
    <definedName name="ana_columna_agua_1pulg">[17]ANA!$F$307</definedName>
    <definedName name="ana_columna_agua_3pulg">[17]ANA!$F$283</definedName>
    <definedName name="ana_columna_descaga_3pulg">#REF!</definedName>
    <definedName name="ana_columna_descaga_4pulg">#REF!</definedName>
    <definedName name="ana_columna_proteccion_incendio_1.5pulg">[17]ANA!$F$1212</definedName>
    <definedName name="ana_columna_proteccion_incendio_2pulg">[17]ANA!$F$1198</definedName>
    <definedName name="ana_columna_proteccion_incendio_3pulg">[17]ANA!$F$1183</definedName>
    <definedName name="ana_columna_proteccion_incendio_4pulg">[17]ANA!$F$1168</definedName>
    <definedName name="ana_couplig_pvc_1.5pulg">[17]ANA!$F$1728</definedName>
    <definedName name="ana_couplig_pvc_2pulg">[17]ANA!$F$1721</definedName>
    <definedName name="ana_couplig_pvc_3pulg">[17]ANA!$F$1714</definedName>
    <definedName name="ana_couplig_pvc_4pulg">[17]ANA!$F$1707</definedName>
    <definedName name="ana_coupling_pvc_drenaje_4pulg">[17]ANA!$F$795</definedName>
    <definedName name="ana_desague_piso">#REF!</definedName>
    <definedName name="ana_drenaje_piso_2pulg">[17]ANA!$F$843</definedName>
    <definedName name="ana_electrovalvula_1.5pulg">[17]ANA!$F$1536</definedName>
    <definedName name="ana_electrovalvula_2pulg">[17]ANA!$F$1529</definedName>
    <definedName name="ana_filtrante">[17]ANA!$F$953</definedName>
    <definedName name="ana_filtro_150psi_60x60pulg">[17]ANA!$F$375</definedName>
    <definedName name="ana_fino_fondo">#REF!</definedName>
    <definedName name="ana_flotas_agua_potable">[17]ANA!$F$462</definedName>
    <definedName name="ana_imbornal">[17]ANA!$F$971</definedName>
    <definedName name="ana_losa_techo">#REF!</definedName>
    <definedName name="ana_manifor_bomba_jokey">[17]ANA!$F$1321</definedName>
    <definedName name="ana_manifor_descarga_bomba_jokey">[17]ANA!$F$1333</definedName>
    <definedName name="ana_maniford_descarga_agua_potable">[17]ANA!$F$435</definedName>
    <definedName name="ana_maniford_incendio">[17]ANA!$F$1290</definedName>
    <definedName name="ana_maniford_succion_agua_potable">[17]ANA!$F$417</definedName>
    <definedName name="ana_niple_hn_1.5pulg">[17]ANA!$F$1153</definedName>
    <definedName name="ana_panel_contro_riego">[17]ANA!$F$1522</definedName>
    <definedName name="ana_panel_control_velocidad_variable">[17]ANA!$F$399</definedName>
    <definedName name="ana_pañete">#REF!</definedName>
    <definedName name="ana_plato_ducha">[17]ANA!$F$517</definedName>
    <definedName name="ana_red_cpvc_0.75x0.5pulg">#REF!</definedName>
    <definedName name="ana_red_hg_3x2">#REF!</definedName>
    <definedName name="ana_red_pe_0.75x0.5pulg">[17]ANA!$F$1487</definedName>
    <definedName name="ana_red_pe_1.5x0.5pulg">[17]ANA!$F$1469</definedName>
    <definedName name="ana_red_pe_1.5x1pulg">[17]ANA!$F$1463</definedName>
    <definedName name="ana_red_pe_1x0.5pulg">[17]ANA!$F$1481</definedName>
    <definedName name="ana_red_pe_1x0.75pulg">[17]ANA!$F$1475</definedName>
    <definedName name="ana_red_pe_2x1.5pulg">[17]ANA!$F$1457</definedName>
    <definedName name="ana_red_pp_0.75x0.375pulg">[17]ANA!$F$213</definedName>
    <definedName name="ana_red_pp_0.75x0.5pulg">[17]ANA!$F$205</definedName>
    <definedName name="ana_red_pp_1.5x0.75pulg">[17]ANA!$F$189</definedName>
    <definedName name="ana_red_pp_1.5x1pulg">[17]ANA!$F$181</definedName>
    <definedName name="ana_red_pp_1x0.75pulg">[17]ANA!$F$197</definedName>
    <definedName name="ana_red_pvc_presion_0.75x0.5pulg">#REF!</definedName>
    <definedName name="ana_red_pvc_presion_1.5x0.75pulg">#REF!</definedName>
    <definedName name="ana_red_pvc_presion_4x3pulg">[17]ANA!$F$1643</definedName>
    <definedName name="ana_rejilla_piso">[17]ANA!$F$859</definedName>
    <definedName name="ana_salida_af_0.5pulg">#REF!</definedName>
    <definedName name="ana_salida_af_0.75pulg">#REF!</definedName>
    <definedName name="ana_salida_agua_0.5pulg">[17]ANA!$F$262</definedName>
    <definedName name="ana_salida_agua_0.75pulg">[17]ANA!$F$253</definedName>
    <definedName name="ana_salida_agua_1.5pulg">[17]ANA!$F$243</definedName>
    <definedName name="ana_salida_riego_0.5pulg">[17]ANA!$F$1498</definedName>
    <definedName name="ana_sensor_lluvia">[17]ANA!$F$1542</definedName>
    <definedName name="ana_siamesa">[17]ANA!$F$1252</definedName>
    <definedName name="ana_sifon_1.5pulg">[17]ANA!$F$810</definedName>
    <definedName name="ana_supresora_golpe_ariete_0.75pulg">[17]ANA!$F$369</definedName>
    <definedName name="ana_supresora_golpe_ariete_2pulg">[17]ANA!$F$1301</definedName>
    <definedName name="ana_supresora_golpe_ariete_3pulg">[17]ANA!$F$446</definedName>
    <definedName name="ana_tanque_hidroneumatico_210gls">[17]ANA!$F$387</definedName>
    <definedName name="ana_tapon_pvc_1.5pulg">[17]ANA!$F$1742</definedName>
    <definedName name="ana_tapon_pvc_3pulg">[17]ANA!$F$1735</definedName>
    <definedName name="ana_tapon_rejistro_pvc_drenaje_2pulg">[17]ANA!$F$788</definedName>
    <definedName name="ana_tapon_rejistro_pvc_drenaje_4pulg">[17]ANA!$F$781</definedName>
    <definedName name="ana_tee_cpvc_0.5pulg">#REF!</definedName>
    <definedName name="ana_tee_cpvc_0.75pulg">#REF!</definedName>
    <definedName name="ana_tee_hg_3hg">#REF!</definedName>
    <definedName name="ana_tee_hn_1.5x1.5pulg">[17]ANA!$F$1104</definedName>
    <definedName name="ana_tee_hn_2x1.5pulg">[17]ANA!$F$1097</definedName>
    <definedName name="ana_tee_hn_2x2pulg">[17]ANA!$F$1090</definedName>
    <definedName name="ana_tee_hn_4x4pulg">[17]ANA!$F$1083</definedName>
    <definedName name="ana_tee_pe_0.5x0.5pulg">[17]ANA!$F$1409</definedName>
    <definedName name="ana_tee_pe_0.75x0.75pulg">[17]ANA!$F$1403</definedName>
    <definedName name="ana_tee_pe_1.5x1.5pulg">[17]ANA!$F$1391</definedName>
    <definedName name="ana_tee_pe_1x1pulg">[17]ANA!$F$1397</definedName>
    <definedName name="ana_tee_pe_2x2pulg">[17]ANA!$F$1385</definedName>
    <definedName name="ana_tee_pp_0.5x0.5pulg">[17]ANA!$F$138</definedName>
    <definedName name="ana_tee_pp_0.75x0.5pulg">[17]ANA!$F$131</definedName>
    <definedName name="ana_tee_pp_0.75x0.75pulg">[17]ANA!$F$123</definedName>
    <definedName name="ana_tee_pp_1.5x1.5pulg">[17]ANA!$F$101</definedName>
    <definedName name="ana_tee_pp_1x0.75pulg">[17]ANA!$F$116</definedName>
    <definedName name="ana_tee_pp_1x1pulg">[17]ANA!$F$108</definedName>
    <definedName name="ana_tee_pp_2x1pulg">[17]ANA!$F$94</definedName>
    <definedName name="ana_tee_pp_4x4pulg">[17]ANA!$F$86</definedName>
    <definedName name="ana_tee_pvc_presion_0.5pulg">#REF!</definedName>
    <definedName name="ana_tee_pvc_presion_0.75pulg">#REF!</definedName>
    <definedName name="ana_tee_pvc_presion_2pulg">#REF!</definedName>
    <definedName name="ana_tee_pvc_presion_2x2pulg">[17]ANA!$F$1608</definedName>
    <definedName name="ana_tee_pvc_presion_3pulg">#REF!</definedName>
    <definedName name="ana_tee_pvc_presion_3x3pulg">[17]ANA!$F$1601</definedName>
    <definedName name="ana_tee_pvc_presion_4x4pulg">[17]ANA!$F$1594</definedName>
    <definedName name="ana_tee_yee_pvc_drenaje_2X2pulg">[17]ANA!$F$663</definedName>
    <definedName name="ana_tee_yee_pvc_drenaje_3X2pulg">[17]ANA!$F$656</definedName>
    <definedName name="ana_tee_yee_pvc_drenaje_3X3pulg">[17]ANA!$F$649</definedName>
    <definedName name="ana_tee_yee_pvc_drenaje_4X3pulg">[17]ANA!$F$642</definedName>
    <definedName name="ana_tee_yee_pvc_drenaje_4X4pulg">[17]ANA!$F$634</definedName>
    <definedName name="ana_trampa_grasa">#REF!</definedName>
    <definedName name="ana_tub_colg_cpvc_0.5pulg">#REF!</definedName>
    <definedName name="ana_tub_colg_cpvc_0.75pulg">#REF!</definedName>
    <definedName name="ana_tub_colg_pvc_sch40_0.5pulg">#REF!</definedName>
    <definedName name="ana_tub_colg_pvc_sch40_0.75pulg">#REF!</definedName>
    <definedName name="ana_tub_colg_pvc_sch40_1.5pulg">#REF!</definedName>
    <definedName name="ana_tub_colg_pvc_sch40_1pulg">#REF!</definedName>
    <definedName name="ana_tub_colg_pvc_sdr26_2pulg">#REF!</definedName>
    <definedName name="ana_tub_colg_pvc_sdr26_3pulg">#REF!</definedName>
    <definedName name="ana_tub_colg_pvc_sdr32.5_4pulg">#REF!</definedName>
    <definedName name="ana_tub_escape_motor">[17]ANA!$F$1309</definedName>
    <definedName name="ana_tub_hg_2pulg">#REF!</definedName>
    <definedName name="ana_tub_hg_3pulg">#REF!</definedName>
    <definedName name="ana_tub_hn_0.75pulg">[17]ANA!$F$1076</definedName>
    <definedName name="ana_tub_hn_1.5pulg">[17]ANA!$F$1066</definedName>
    <definedName name="ana_tub_hn_2pulg">[17]ANA!$F$1056</definedName>
    <definedName name="ana_tub_hn_4pulg">[17]ANA!$F$1046</definedName>
    <definedName name="ana_tub_pe_pn10_0.5pulg">[17]ANA!$F$1379</definedName>
    <definedName name="ana_tub_pe_pn10_0.75pulg">[17]ANA!$F$1370</definedName>
    <definedName name="ana_tub_pe_pn10_1.5pulg">[17]ANA!$F$1352</definedName>
    <definedName name="ana_tub_pe_pn10_1pulg">[17]ANA!$F$1361</definedName>
    <definedName name="ana_tub_pe_pn10_2pulg">[17]ANA!$F$1343</definedName>
    <definedName name="ana_tub_pp_0.375pulg_colg">[17]ANA!$F$79</definedName>
    <definedName name="ana_tub_pp_0.5pulg_colg">[17]ANA!$F$71</definedName>
    <definedName name="ana_tub_pp_0.75pulg_colg">[17]ANA!$F$63</definedName>
    <definedName name="ana_tub_pp_1.5pulg_colg">[17]ANA!$F$47</definedName>
    <definedName name="ana_tub_pp_1pulg_colg">[17]ANA!$F$55</definedName>
    <definedName name="ana_tub_pp_3pulg_colg">[17]ANA!$F$31</definedName>
    <definedName name="ana_tub_pp_4pulg_colg">[17]ANA!$F$23</definedName>
    <definedName name="ana_tub_pvc_sdr26_1.5pulg_sot">[17]ANA!$F$1587</definedName>
    <definedName name="ana_tub_pvc_sdr26_2pulg_sot">[17]ANA!$F$1576</definedName>
    <definedName name="ana_tub_pvc_sdr26_3pulg_sot">[17]ANA!$F$1565</definedName>
    <definedName name="ana_tub_pvc_sdr26_4pulg_sot">[17]ANA!$F$1554</definedName>
    <definedName name="ana_tub_pvc_sdr32.5_2pulg_colg">[17]ANA!$F$581</definedName>
    <definedName name="ana_tub_pvc_sdr32.5_3pulg_colg">[17]ANA!$F$573</definedName>
    <definedName name="ana_tub_pvc_sdr32.5_4pulg_colg">[17]ANA!$F$565</definedName>
    <definedName name="ana_tub_pvc_sdr32.5_4pulg_sot">[17]ANA!$F$614</definedName>
    <definedName name="ana_tub_pvc_sdr32.5_6pulg_dren_frances">[17]ANA!$F$627</definedName>
    <definedName name="ana_tub_pvc_sdr32.5_6pulg_sot">[17]ANA!$F$603</definedName>
    <definedName name="ana_tub_pvc_sdr32.5_8pulg_sot">[17]ANA!$F$592</definedName>
    <definedName name="ana_tub_sot_pvc_sdr21_2pulg">#REF!</definedName>
    <definedName name="ana_tub_sot_pvc_sdr21_3pulg">#REF!</definedName>
    <definedName name="ana_tub_sot_pvc_sdr26_3pulg">#REF!</definedName>
    <definedName name="ana_tub_sot_pvc_sdr32.5_4pulg">#REF!</definedName>
    <definedName name="ana_tub_sot_pvc_sdr32.5_6pulg">#REF!</definedName>
    <definedName name="ana_unidad_tratamiento_tampa_grasa">[17]ANA!$F$1035</definedName>
    <definedName name="ana_valvula_0.5pulg">[17]ANA!$F$339</definedName>
    <definedName name="ana_valvula_mariposa_4pulg">[17]ANA!$F$1259</definedName>
    <definedName name="ana_valvula_reguladora_1.5pulg">[17]ANA!$F$361</definedName>
    <definedName name="ana_valvula_reguladora_1pulg">#REF!</definedName>
    <definedName name="ana_viga_riostra">#REF!</definedName>
    <definedName name="ana_yee_pvc_drenaje_4X4pulg">[17]ANA!$F$677</definedName>
    <definedName name="ana_yee_pvc_drenaje_6X4pulg">[17]ANA!$F$670</definedName>
    <definedName name="ana_zabaleta">#REF!</definedName>
    <definedName name="ANAL00">#REF!</definedName>
    <definedName name="ANAL01">#REF!</definedName>
    <definedName name="ANALB4">#REF!</definedName>
    <definedName name="ANALPAÑ">#REF!</definedName>
    <definedName name="ANALZAB">#REF!</definedName>
    <definedName name="ancoa">#REF!</definedName>
    <definedName name="Andamio.Pañete.pared.Exterior">[26]Insumos!$E$155</definedName>
    <definedName name="ANDINT">#REF!</definedName>
    <definedName name="ANGULAR">#REF!</definedName>
    <definedName name="_xlnm.Extract">#REF!</definedName>
    <definedName name="_xlnm.Print_Area" localSheetId="0">'LEVANTAMIENTO 30 DE MAYO'!$B$1:$H$69</definedName>
    <definedName name="_xlnm.Print_Area">[27]A!#REF!</definedName>
    <definedName name="Arena_Gruesa_Lavada">[20]Insumos!$B$16:$D$16</definedName>
    <definedName name="AYUD">'[5]M.O Y Rendtos'!$H$7</definedName>
    <definedName name="AYUDAN">'[15]M.O Y Rendtos'!$H$7</definedName>
    <definedName name="Baldosines.GraniMármol">[26]Insumos!$E$71</definedName>
    <definedName name="barra12">[16]analisis!$G$2860</definedName>
    <definedName name="BARRENAS">#REF!</definedName>
    <definedName name="BISAGRA">#REF!</definedName>
    <definedName name="BLOCK10">'[5]Analisis de Costos'!$G$222</definedName>
    <definedName name="BLOCK12">'[5]Analisis de Costos'!$G$233</definedName>
    <definedName name="BLOCK4">'[5]Analisis de Costos'!$G$112</definedName>
    <definedName name="BLOCK4RUST">'[5]Analisis de Costos'!$G$244</definedName>
    <definedName name="BLOCK5">#REF!</definedName>
    <definedName name="BLOCK6">'[5]Analisis de Costos'!$G$145</definedName>
    <definedName name="BLOCK640">'[5]Analisis de Costos'!$G$134</definedName>
    <definedName name="BLOCK6VIO2">'[5]Analisis de Costos'!$G$156</definedName>
    <definedName name="BLOCK8">'[5]Analisis de Costos'!$G$189</definedName>
    <definedName name="BLOCK820">'[5]Analisis de Costos'!$G$167</definedName>
    <definedName name="BLOCK820CLLENAS">'[5]Analisis de Costos'!$G$211</definedName>
    <definedName name="BLOCK840">'[5]Analisis de Costos'!$G$178</definedName>
    <definedName name="BLOCK840CLLENAS">'[5]Analisis de Costos'!$G$200</definedName>
    <definedName name="BLOCK8RUST">'[5]Analisis de Costos'!$G$254</definedName>
    <definedName name="BLOCKCALAD666">'[5]Analisis de Costos'!$G$259</definedName>
    <definedName name="BLOCKCALAD886">'[5]Analisis de Costos'!$G$264</definedName>
    <definedName name="BLOCKCALADORN152040">'[5]Analisis de Costos'!$G$269</definedName>
    <definedName name="BLOCKORNAMENTAL">#REF!</definedName>
    <definedName name="BLOQ\01">#REF!</definedName>
    <definedName name="BLOQ\02">#REF!</definedName>
    <definedName name="BLOQ\03">#REF!</definedName>
    <definedName name="BLOQ\04">#REF!</definedName>
    <definedName name="BLOQ\05">#REF!</definedName>
    <definedName name="BLOQ\4">#REF!</definedName>
    <definedName name="BLOQ\6">#REF!</definedName>
    <definedName name="BLOQ\6A">#REF!</definedName>
    <definedName name="BLOQ\6B">#REF!</definedName>
    <definedName name="BLOQ\8A">#REF!</definedName>
    <definedName name="BLOQ\8B">#REF!</definedName>
    <definedName name="Bloques_de_6">[20]Insumos!$B$22:$D$22</definedName>
    <definedName name="Bloques_de_8">[20]Insumos!$B$23:$D$23</definedName>
    <definedName name="BOMBA">#REF!</definedName>
    <definedName name="BOQUILLAFREG">#REF!</definedName>
    <definedName name="BOQUILLALAV">#REF!</definedName>
    <definedName name="BOQUILLALAV212TAPON">#REF!</definedName>
    <definedName name="BOQUILLALAVCRO">#REF!</definedName>
    <definedName name="BOQUILLALAVPVC">#REF!</definedName>
    <definedName name="BORDILLO">#REF!</definedName>
    <definedName name="BORDILLO4">'[5]Analisis de Costos'!$G$78</definedName>
    <definedName name="BORDILLO6">'[5]Analisis de Costos'!$G$88</definedName>
    <definedName name="BORDILLO8">'[5]Analisis de Costos'!$G$98</definedName>
    <definedName name="Brillado.Marmol">[26]Insumos!$E$134</definedName>
    <definedName name="CABALLETEBARRO">#REF!</definedName>
    <definedName name="CABALLETEZ29">#REF!</definedName>
    <definedName name="cabañas.simpleI">'[26]Cabañas simple Tipo I'!$G$106</definedName>
    <definedName name="cabañas.simpleII">'[26]Cabañas simple Tipo 2'!$G$106</definedName>
    <definedName name="cabañas.simpleIII">'[26]Cabañas simple Tipo 3'!$G$107</definedName>
    <definedName name="Cabañas.Vice.Presidenciales">'[26]Cabañas Vice Presidenciales'!$G$157</definedName>
    <definedName name="CABTEJAASFINST">#REF!</definedName>
    <definedName name="CACERO">#REF!</definedName>
    <definedName name="CACERO60">#REF!</definedName>
    <definedName name="CACEROCOLCIR">#REF!</definedName>
    <definedName name="CACEROCOLML">#REF!</definedName>
    <definedName name="CACEROLOSALIMA">#REF!</definedName>
    <definedName name="CACEROMALLA">#REF!</definedName>
    <definedName name="CACEROML">#REF!</definedName>
    <definedName name="CACEROPI">#REF!</definedName>
    <definedName name="CACEROPORTICO">#REF!</definedName>
    <definedName name="CACERORAMPA">#REF!</definedName>
    <definedName name="CACEROSUBIR2">#REF!</definedName>
    <definedName name="CACEROSUBIR3">#REF!</definedName>
    <definedName name="CACEROSUBIR4">#REF!</definedName>
    <definedName name="CACEROSUBIR5">#REF!</definedName>
    <definedName name="CACEROSUBIR6">#REF!</definedName>
    <definedName name="CACEROVIGAML">#REF!</definedName>
    <definedName name="CACEROZAP">#REF!</definedName>
    <definedName name="CADOQUIN">#REF!</definedName>
    <definedName name="CAJA2412">#REF!</definedName>
    <definedName name="CAJA2434">#REF!</definedName>
    <definedName name="CAJA4434">#REF!</definedName>
    <definedName name="CAJAOCTA12">#REF!</definedName>
    <definedName name="CAL">#REF!</definedName>
    <definedName name="CALELEIMP80">#REF!</definedName>
    <definedName name="Cant_3">"$#REF!.$D$1:$D$65534"</definedName>
    <definedName name="cant10">#REF!</definedName>
    <definedName name="cant7">#REF!</definedName>
    <definedName name="Cant8">#REF!</definedName>
    <definedName name="CANTO">'[5]Analisis de Costos'!$G$472</definedName>
    <definedName name="CAOBA">#REF!</definedName>
    <definedName name="CARANTEPECHO">#REF!</definedName>
    <definedName name="CARANTEPH10">#REF!</definedName>
    <definedName name="CARARCOFONDO20RADIO3">#REF!</definedName>
    <definedName name="CARASB36">#REF!</definedName>
    <definedName name="CARASB36ENLATES">#REF!</definedName>
    <definedName name="CARASB38">#REF!</definedName>
    <definedName name="CARASB38ENLATES">#REF!</definedName>
    <definedName name="CARCABASB">#REF!</definedName>
    <definedName name="CARCABZINC">#REF!</definedName>
    <definedName name="CARCIELORASB2X2">#REF!</definedName>
    <definedName name="CARCIELORCARCOSTILLA">#REF!</definedName>
    <definedName name="CARCIELORPLY2X2">#REF!</definedName>
    <definedName name="CARCIELORPLYCARPIEDRA">#REF!</definedName>
    <definedName name="CARCOL1X1CONF">#REF!</definedName>
    <definedName name="CARCOL1X1INST">#REF!</definedName>
    <definedName name="CARCOL2TAPA10RETALLE">#REF!</definedName>
    <definedName name="CARCOL2TAPA20RETALLE">#REF!</definedName>
    <definedName name="CARCOL2TAPA30">#REF!</definedName>
    <definedName name="CARCOL2TAPA30RETALLE">#REF!</definedName>
    <definedName name="CARCOL2TAPA40">#REF!</definedName>
    <definedName name="CARCOL2TAPA50">#REF!</definedName>
    <definedName name="CARCOL30">#REF!</definedName>
    <definedName name="CARCOL30X30CONF">#REF!</definedName>
    <definedName name="CARCOL30X30INST">#REF!</definedName>
    <definedName name="CARCOL40X40CONF">#REF!</definedName>
    <definedName name="CARCOL40X40INST">#REF!</definedName>
    <definedName name="CARCOL50">#REF!</definedName>
    <definedName name="CARCOL50X50CONF">#REF!</definedName>
    <definedName name="CARCOL50X50INST">#REF!</definedName>
    <definedName name="CARCOL60X60CONF">#REF!</definedName>
    <definedName name="CARCOL60X60INST">#REF!</definedName>
    <definedName name="CARCOL70X70CONF">#REF!</definedName>
    <definedName name="CARCOL70X70INST">#REF!</definedName>
    <definedName name="CARCOL80X80CONF">#REF!</definedName>
    <definedName name="CARCOL80X80INST">#REF!</definedName>
    <definedName name="CARCOLAMARRE">#REF!</definedName>
    <definedName name="CARCOLCONICA50">#REF!</definedName>
    <definedName name="CARCOLCONICA60">#REF!</definedName>
    <definedName name="CARCOLRED50">#REF!</definedName>
    <definedName name="CARCOLRED60">#REF!</definedName>
    <definedName name="CARDIN20LUZ2">#REF!</definedName>
    <definedName name="CARDIN40LUZ2">#REF!</definedName>
    <definedName name="CARDIVPLY1">#REF!</definedName>
    <definedName name="CARDIVPLY2">#REF!</definedName>
    <definedName name="CARETEO">'[5]Analisis de Costos'!$G$389</definedName>
    <definedName name="CARFP275">#REF!</definedName>
    <definedName name="CARFP3">#REF!</definedName>
    <definedName name="CARFP4">#REF!</definedName>
    <definedName name="CARFP5">#REF!</definedName>
    <definedName name="CARFP6">#REF!</definedName>
    <definedName name="CARLOSAPLA">#REF!</definedName>
    <definedName name="CARLOSAVARIASAGUAS">#REF!</definedName>
    <definedName name="CARMURO">#REF!</definedName>
    <definedName name="CARMUROCONF">#REF!</definedName>
    <definedName name="Carp.Col.30x30">[28]Insumos!$E$200</definedName>
    <definedName name="Carp.Col.35x35">[28]Insumos!$E$201</definedName>
    <definedName name="Carp.Col.45x45">[28]Insumos!$E$203</definedName>
    <definedName name="Carp.Col.50x50">[28]Insumos!$E$204</definedName>
    <definedName name="Carp.Col.55x55">[28]Insumos!$E$205</definedName>
    <definedName name="Carp.Col.60x60">[28]Insumos!$E$206</definedName>
    <definedName name="Carp.Col.Ø25cm">[28]Insumos!$E$208</definedName>
    <definedName name="Carp.Col.Ø30">[28]Insumos!$E$209</definedName>
    <definedName name="Carp.Col.Ø40">[28]Insumos!$E$211</definedName>
    <definedName name="Carp.Col.Ø45">[28]Insumos!$E$212</definedName>
    <definedName name="Carp.Col.Ø90">[28]Insumos!$E$217</definedName>
    <definedName name="Carp.col.tapaytapa">[28]Insumos!$E$198</definedName>
    <definedName name="carp.Col40x40">[28]Insumos!$E$202</definedName>
    <definedName name="Carp.ColØ60">[28]Insumos!$E$213</definedName>
    <definedName name="Carp.ColØ70">[28]Insumos!$E$215</definedName>
    <definedName name="Carp.ColØ80">[28]Insumos!$E$216</definedName>
    <definedName name="Carp.Dintel">[28]Insumos!$E$235</definedName>
    <definedName name="Carp.Losa.Aligeradas.atc">[26]Insumos!$E$164</definedName>
    <definedName name="Carp.losa.Horm.Visto">[26]Insumos!$E$162</definedName>
    <definedName name="Carp.Muros.atc">[26]Insumos!$E$167</definedName>
    <definedName name="Carp.Platea.Zap.atc">[26]Insumos!$E$168</definedName>
    <definedName name="Carp.Viga.20x30">[28]Insumos!$E$218</definedName>
    <definedName name="Carp.Viga.20x40">[28]Insumos!$E$219</definedName>
    <definedName name="Carp.Viga.25x35">[28]Insumos!$E$222</definedName>
    <definedName name="Carp.Viga.25x40">[28]Insumos!$E$223</definedName>
    <definedName name="CArp.Viga.25x60">[28]Insumos!$E$226</definedName>
    <definedName name="Carp.Viga.25x65">[28]Insumos!$E$227</definedName>
    <definedName name="Carp.Viga.25x70">[28]Insumos!$E$230</definedName>
    <definedName name="Carp.Viga.25x80">[28]Insumos!$E$231</definedName>
    <definedName name="Carp.Viga.30x80">[28]Insumos!$E$229</definedName>
    <definedName name="Carp.Viga.Curva.20x50">[28]Insumos!$E$232</definedName>
    <definedName name="Carp.Vigas.Curvas.30x70">[28]Insumos!$E$233</definedName>
    <definedName name="CARP1">#REF!</definedName>
    <definedName name="CARP2">#REF!</definedName>
    <definedName name="CARPDINTEL">#REF!</definedName>
    <definedName name="Carpintería__Puntales_y_M.O.">'[21]LISTA DE PRECIO'!$C$16</definedName>
    <definedName name="Carpintería_de_Vigas_15x30">[26]Insumos!$E$170</definedName>
    <definedName name="Carpintería_de_Vigas_15x40">[26]Insumos!$E$171</definedName>
    <definedName name="Carpintería_de_Vigas_20x130">[26]Insumos!$E$177</definedName>
    <definedName name="Carpintería_de_Vigas_20x20">[26]Insumos!$E$173</definedName>
    <definedName name="Carpintería_de_Vigas_20x30">[26]Insumos!$E$175</definedName>
    <definedName name="Carpintería_de_Vigas_20x40">[26]Insumos!$E$174</definedName>
    <definedName name="Carpintería_de_Vigas_20x60">[26]Insumos!$E$176</definedName>
    <definedName name="Carpintería_de_Vigas_40x40">[26]Insumos!$E$178</definedName>
    <definedName name="Carpintería_de_Vigas_40x50">[26]Insumos!$E$179</definedName>
    <definedName name="Carpintería_de_Vigas_40x70">[26]Insumos!$E$180</definedName>
    <definedName name="Carpintero_1ra">[29]MO!$C$21</definedName>
    <definedName name="Carpintero_2da">[29]MO!$C$20</definedName>
    <definedName name="CARPVIGA2040">#REF!</definedName>
    <definedName name="CARPVIGA3050">#REF!</definedName>
    <definedName name="CARPVIGA3060">#REF!</definedName>
    <definedName name="CARPVIGA4080">#REF!</definedName>
    <definedName name="CARRAMPALISACONF">#REF!</definedName>
    <definedName name="CARRASTRE2">#REF!</definedName>
    <definedName name="CARRASTRE3">#REF!</definedName>
    <definedName name="CARRASTRE5">#REF!</definedName>
    <definedName name="CARSISALENLATES">#REF!</definedName>
    <definedName name="CARTIJATOR">#REF!</definedName>
    <definedName name="CARTIJCLAV">#REF!</definedName>
    <definedName name="CARVUELO10">#REF!</definedName>
    <definedName name="CARVUELO20">#REF!</definedName>
    <definedName name="CARVUELO30">#REF!</definedName>
    <definedName name="CARVUELO40">#REF!</definedName>
    <definedName name="CARVUELO5090">#REF!</definedName>
    <definedName name="CARZINC">#REF!</definedName>
    <definedName name="CARZINCENLATES">#REF!</definedName>
    <definedName name="CASBESTO">#REF!</definedName>
    <definedName name="CASCAJO">#REF!</definedName>
    <definedName name="CASETA">#REF!</definedName>
    <definedName name="CASETA200">'[5]Analisis de Costos'!$G$296</definedName>
    <definedName name="CASETA200M2">'[5]Analisis de Costos'!$G$297</definedName>
    <definedName name="CASETA500">'[5]Analisis de Costos'!$G$333</definedName>
    <definedName name="CASETAM2">'[5]Analisis de Costos'!$G$334</definedName>
    <definedName name="CAT214BFT">[25]EQUIPOS!$I$15</definedName>
    <definedName name="Cat950B">[25]EQUIPOS!$I$14</definedName>
    <definedName name="CAU">#REF!</definedName>
    <definedName name="CB">#REF!</definedName>
    <definedName name="CBAJVEN2">#REF!</definedName>
    <definedName name="CBAJVEN3">#REF!</definedName>
    <definedName name="CBAJVEN6">#REF!</definedName>
    <definedName name="CBANERALIV">#REF!</definedName>
    <definedName name="CBANERAPES">#REF!</definedName>
    <definedName name="CBASEBAN">#REF!</definedName>
    <definedName name="CBIDET">#REF!</definedName>
    <definedName name="CBLOCK10">#REF!</definedName>
    <definedName name="CBLOCK12">#REF!</definedName>
    <definedName name="CBLOCK4">#REF!</definedName>
    <definedName name="CBLOCK5">#REF!</definedName>
    <definedName name="CBLOCK52520">#REF!</definedName>
    <definedName name="CBLOCK6">#REF!</definedName>
    <definedName name="CBLOCK6818">#REF!</definedName>
    <definedName name="CBLOCK8">#REF!</definedName>
    <definedName name="CBLOCKCRI">#REF!</definedName>
    <definedName name="CBLOCKIRR">#REF!</definedName>
    <definedName name="CBLOCKORN">#REF!</definedName>
    <definedName name="CBOTON">#REF!</definedName>
    <definedName name="CBREAKERS">#REF!</definedName>
    <definedName name="CCAMINS2">#REF!</definedName>
    <definedName name="CCAMINS3Y4">#REF!</definedName>
    <definedName name="CCAMINS5Y6">#REF!</definedName>
    <definedName name="CCOLAGUA1">#REF!</definedName>
    <definedName name="CCOLAGUA12">#REF!</definedName>
    <definedName name="CCOLAGUA2">#REF!</definedName>
    <definedName name="CDESAGUE2">#REF!</definedName>
    <definedName name="CDESAGUE3Y4">#REF!</definedName>
    <definedName name="CDESAGUE3Y4CONPARRILLA">#REF!</definedName>
    <definedName name="CDESAGUEP2">#REF!</definedName>
    <definedName name="CDESAGUEP3">#REF!</definedName>
    <definedName name="CDESAGUEP5">#REF!</definedName>
    <definedName name="CDUCHA">#REF!</definedName>
    <definedName name="CEDRO">#REF!</definedName>
    <definedName name="CEM\01">#REF!</definedName>
    <definedName name="CEM\02">#REF!</definedName>
    <definedName name="CEM\03">#REF!</definedName>
    <definedName name="CEM\04">#REF!</definedName>
    <definedName name="CEM\05">#REF!</definedName>
    <definedName name="CEM\06">#REF!</definedName>
    <definedName name="CEMCPVC14">#REF!</definedName>
    <definedName name="CEMCPVCPINTA">#REF!</definedName>
    <definedName name="CEME03">[5]Insumos!$F$300</definedName>
    <definedName name="CEME05">[5]Insumos!$F$302</definedName>
    <definedName name="Cemento_2">#N/A</definedName>
    <definedName name="Cemento_3">#N/A</definedName>
    <definedName name="Cemento_Blanco">[20]Insumos!$B$32:$D$32</definedName>
    <definedName name="Cemento_Gris">[30]Materiales!$B$3</definedName>
    <definedName name="Ceram.Gres.piso">[28]Insumos!$E$78</definedName>
    <definedName name="Ceram.Imperial.45x45">[26]Insumos!$E$60</definedName>
    <definedName name="Ceram.Ines.Gris30x30">[26]Insumos!$E$61</definedName>
    <definedName name="Ceram.Nevada.33x33">[26]Insumos!$E$64</definedName>
    <definedName name="Ceram.Ultra.Blanco.33x33">[26]Insumos!$E$62</definedName>
    <definedName name="ceramica">#REF!</definedName>
    <definedName name="Ceramica.Criolla.40.40">'[31]Insumos materiales'!$J$48</definedName>
    <definedName name="Cerámica.para.Piso">[28]Insumos!$E$79</definedName>
    <definedName name="Cerámica_30x30_Pared">[20]Insumos!$B$35:$D$35</definedName>
    <definedName name="Cerámica_Italiana_Pared">[20]Insumos!$B$34:$D$34</definedName>
    <definedName name="CESCHCH">#REF!</definedName>
    <definedName name="CFREGADERO1CAMARA">#REF!</definedName>
    <definedName name="CFREGADERO2CAMARAS">#REF!</definedName>
    <definedName name="CG">#REF!</definedName>
    <definedName name="CHAZO25">#REF!</definedName>
    <definedName name="CHAZO30">#REF!</definedName>
    <definedName name="CHAZO40">#REF!</definedName>
    <definedName name="CHAZOCERAMICA">#REF!</definedName>
    <definedName name="CHAZOLADRILLO">#REF!</definedName>
    <definedName name="CHAZOZOCALO">#REF!</definedName>
    <definedName name="CICLOPEO">#REF!</definedName>
    <definedName name="CINODORO">#REF!</definedName>
    <definedName name="CINODOROFLUXOMETRO">#REF!</definedName>
    <definedName name="CINT1">#REF!</definedName>
    <definedName name="CINT2">#REF!</definedName>
    <definedName name="CINT3">#REF!</definedName>
    <definedName name="CINT3V">#REF!</definedName>
    <definedName name="CINT4V">#REF!</definedName>
    <definedName name="CINTAPELIGRO">#REF!</definedName>
    <definedName name="CINTPIL">#REF!</definedName>
    <definedName name="CISEGMONO100">#REF!</definedName>
    <definedName name="CISEGMONO30">#REF!</definedName>
    <definedName name="CISEGMONO60">#REF!</definedName>
    <definedName name="CLAVEMP">#REF!</definedName>
    <definedName name="CLAVO">#REF!</definedName>
    <definedName name="CLAVOA">#REF!</definedName>
    <definedName name="CLAVOGALV">#REF!</definedName>
    <definedName name="CLAVOGALVCARTON">#REF!</definedName>
    <definedName name="Clavos_3">#N/A</definedName>
    <definedName name="Clavos_Corriente">[20]Insumos!$B$47:$D$47</definedName>
    <definedName name="CLAVOZINC">#REF!</definedName>
    <definedName name="CLAVPATAS">#REF!</definedName>
    <definedName name="CLAVPEDES">#REF!</definedName>
    <definedName name="CLAVSALON">#REF!</definedName>
    <definedName name="CLLAVEDUCHA">#REF!</definedName>
    <definedName name="CLUCES">#REF!</definedName>
    <definedName name="CMALLA10">#REF!</definedName>
    <definedName name="CMALLA3">#REF!</definedName>
    <definedName name="CMALLA4">#REF!</definedName>
    <definedName name="CMALLA6">#REF!</definedName>
    <definedName name="CMALLA73">#REF!</definedName>
    <definedName name="CMEZCLADORA">#REF!</definedName>
    <definedName name="CODO1">#REF!</definedName>
    <definedName name="CODO112">#REF!</definedName>
    <definedName name="CODO12">#REF!</definedName>
    <definedName name="CODO245">'[32]Pu-Sanit.'!$C$138</definedName>
    <definedName name="CODO290">'[32]Pu-Sanit.'!$C$134</definedName>
    <definedName name="CODO2E">#REF!</definedName>
    <definedName name="CODO3">#REF!</definedName>
    <definedName name="CODO34">#REF!</definedName>
    <definedName name="CODO3E">#REF!</definedName>
    <definedName name="CODO4">#REF!</definedName>
    <definedName name="CODOCPVC12X90">#REF!</definedName>
    <definedName name="CODOCPVC34X90">#REF!</definedName>
    <definedName name="CODOHG112X90">#REF!</definedName>
    <definedName name="CODOHG12X90">#REF!</definedName>
    <definedName name="CODOHG1X90">#REF!</definedName>
    <definedName name="CODOHG212X90">#REF!</definedName>
    <definedName name="CODOHG2X90">#REF!</definedName>
    <definedName name="CODOHG34X90">#REF!</definedName>
    <definedName name="CODOHG3X90">#REF!</definedName>
    <definedName name="CODOHG4X90">#REF!</definedName>
    <definedName name="CODONHG112X90">#REF!</definedName>
    <definedName name="CODONHG12X90">#REF!</definedName>
    <definedName name="CODONHG1X90">#REF!</definedName>
    <definedName name="CODONHG212X90">#REF!</definedName>
    <definedName name="CODONHG2X90">#REF!</definedName>
    <definedName name="CODONHG34X90">#REF!</definedName>
    <definedName name="CODONHG3X90">#REF!</definedName>
    <definedName name="CODONHG4X90">#REF!</definedName>
    <definedName name="CODOPVCDREN2X45">#REF!</definedName>
    <definedName name="CODOPVCDREN2X90">#REF!</definedName>
    <definedName name="CODOPVCDREN3X45">#REF!</definedName>
    <definedName name="CODOPVCDREN3X90">#REF!</definedName>
    <definedName name="CODOPVCDREN4X45">#REF!</definedName>
    <definedName name="CODOPVCDREN4X90">#REF!</definedName>
    <definedName name="CODOPVCDREN6X45">#REF!</definedName>
    <definedName name="CODOPVCPRES112X90">#REF!</definedName>
    <definedName name="CODOPVCPRES12X90">#REF!</definedName>
    <definedName name="CODOPVCPRES1X90">#REF!</definedName>
    <definedName name="CODOPVCPRES2X90">#REF!</definedName>
    <definedName name="CODOPVCPRES34X90">#REF!</definedName>
    <definedName name="CODOPVCPRES3X90">#REF!</definedName>
    <definedName name="CODOPVCPRES4X90">#REF!</definedName>
    <definedName name="CODOPVCPRES6X90">#REF!</definedName>
    <definedName name="col.50cm">[33]Análisis!$D$345</definedName>
    <definedName name="Col.C11.edif.Oficinas">[26]Análisis!$D$775</definedName>
    <definedName name="Col.C5.triangular">[26]Análisis!$D$765</definedName>
    <definedName name="col.GFRC.red.25">[33]Insumos!$C$65</definedName>
    <definedName name="COLAEXTLAV">#REF!</definedName>
    <definedName name="COLAGUA2SCH40CONTRA">#REF!</definedName>
    <definedName name="COLC1">#REF!</definedName>
    <definedName name="COLC2">#REF!</definedName>
    <definedName name="COLC3CIR">#REF!</definedName>
    <definedName name="COLC4">#REF!</definedName>
    <definedName name="COLCHON">#REF!</definedName>
    <definedName name="Coloc._bloque_4x_8_x16_pulgs.">#REF!</definedName>
    <definedName name="Coloc.Ceramica.Pisos">'[31]Costos Mano de Obra'!$O$46</definedName>
    <definedName name="colocaceromalla">[34]I.HORMIGON!$G$22</definedName>
    <definedName name="Colum.Horm.Convenc.Espectaculos">[26]Análisis!$D$1018</definedName>
    <definedName name="Colum.Ø45.Edif.Oficina">[26]Análisis!$D$785</definedName>
    <definedName name="COLUMNA">#REF!</definedName>
    <definedName name="Columna.C1.15x20">[26]Análisis!$D$148</definedName>
    <definedName name="Columna.Cc.20x20">[26]Análisis!$D$156</definedName>
    <definedName name="Columna.Cr">[26]Análisis!$D$182</definedName>
    <definedName name="Columna.Lavanderia">[26]Análisis!$D$933</definedName>
    <definedName name="columna.pergolado">[35]Análisis!$D$1625</definedName>
    <definedName name="COLUMNAA">#REF!</definedName>
    <definedName name="COLUMNAL">#REF!</definedName>
    <definedName name="COLUMNAPE">#REF!</definedName>
    <definedName name="COLUMNAPF">#REF!</definedName>
    <definedName name="COLUMNAPL">#REF!</definedName>
    <definedName name="Columnas.C1s.C2s">[26]Análisis!$D$164</definedName>
    <definedName name="Columnas.Redonda.30cm">[26]Análisis!$D$173</definedName>
    <definedName name="COLUMNAT">#REF!</definedName>
    <definedName name="COMB\01">#REF!</definedName>
    <definedName name="COMB\02">#REF!</definedName>
    <definedName name="COMBUST01">'[5]Analisis de Costos'!$D$3243</definedName>
    <definedName name="Comparación">#REF!</definedName>
    <definedName name="CONDULET1">#REF!</definedName>
    <definedName name="CONDULET112">#REF!</definedName>
    <definedName name="CONDULET2">#REF!</definedName>
    <definedName name="CONDULET3">#REF!</definedName>
    <definedName name="CONDULET34">#REF!</definedName>
    <definedName name="CONDULET4">#REF!</definedName>
    <definedName name="CONEXBAJ4SDR41A6CONTRA">#REF!</definedName>
    <definedName name="CONEXCLOACA">#REF!</definedName>
    <definedName name="CONFPUERTABISCLA">#REF!</definedName>
    <definedName name="CONFPUERTACLA">#REF!</definedName>
    <definedName name="CONFPUERTAFORROZINC">#REF!</definedName>
    <definedName name="CONFPUERTAPLUM">#REF!</definedName>
    <definedName name="Conv.">#REF!</definedName>
    <definedName name="Conversion">#REF!</definedName>
    <definedName name="correa8">[16]analisis!$G$773</definedName>
    <definedName name="Corte_y_Bote_Material____C_E">[6]Insumos!#REF!</definedName>
    <definedName name="CPVC">#REF!</definedName>
    <definedName name="CPVCTANGIT125">#REF!</definedName>
    <definedName name="CPVCTANGIT230">#REF!</definedName>
    <definedName name="CPVCTANGIT460">#REF!</definedName>
    <definedName name="CPVCTANGIT920">#REF!</definedName>
    <definedName name="CRISTMIN">#REF!</definedName>
    <definedName name="CSALIDA1">#REF!</definedName>
    <definedName name="CSALIDA112">#REF!</definedName>
    <definedName name="CSALIDA114">#REF!</definedName>
    <definedName name="CSALIDA12Y34">#REF!</definedName>
    <definedName name="CSALIDA2">#REF!</definedName>
    <definedName name="CTC">#REF!</definedName>
    <definedName name="CTEJA">#REF!</definedName>
    <definedName name="CTG1CAM">#REF!</definedName>
    <definedName name="CTG2CAM">#REF!</definedName>
    <definedName name="CTIMBRECOR">#REF!</definedName>
    <definedName name="CTUBHG12Y34">#REF!</definedName>
    <definedName name="CUBICADO">#N/A</definedName>
    <definedName name="CUBREFALTA38">#REF!</definedName>
    <definedName name="CUNETA">'[5]Analisis de Costos'!#REF!</definedName>
    <definedName name="CVERTEDERO">#REF!</definedName>
    <definedName name="CZINC">#REF!</definedName>
    <definedName name="CZOCCOR">#REF!</definedName>
    <definedName name="CZOCCORESC">#REF!</definedName>
    <definedName name="CZOCGRAESC">#REF!</definedName>
    <definedName name="CZOCGRAPISO">#REF!</definedName>
    <definedName name="D7H">[25]EQUIPOS!$I$9</definedName>
    <definedName name="D8K">[25]EQUIPOS!$I$8</definedName>
    <definedName name="D8T">'[36]Resumen Precio Equipos'!$I$13</definedName>
    <definedName name="DEDE2" hidden="1">#REF!</definedName>
    <definedName name="DEDE3" hidden="1">#REF!</definedName>
    <definedName name="DEDE4">#REF!</definedName>
    <definedName name="DEDE5" hidden="1">#REF!</definedName>
    <definedName name="DEDE6" hidden="1">#REF!</definedName>
    <definedName name="DEDE7" hidden="1">#REF!</definedName>
    <definedName name="DEDE8">#REF!</definedName>
    <definedName name="DEM">#REF!</definedName>
    <definedName name="DEMOLP">#REF!</definedName>
    <definedName name="DEMOLR">#REF!</definedName>
    <definedName name="DERRETIDOBCO">#REF!</definedName>
    <definedName name="DERRETIDOCOLOR">#REF!</definedName>
    <definedName name="DERRETIDOGRIS">#REF!</definedName>
    <definedName name="Desagüe_de_techo_de_4">[6]Insumos!#REF!</definedName>
    <definedName name="DESAGUEBANERA">#REF!</definedName>
    <definedName name="DESAGUEDOBLEFRE">#REF!</definedName>
    <definedName name="DESENCARCO">#REF!</definedName>
    <definedName name="DESENCCOL">#REF!</definedName>
    <definedName name="DESENCDIN">#REF!</definedName>
    <definedName name="DESENCFP275">#REF!</definedName>
    <definedName name="DESENCFPADIC">#REF!</definedName>
    <definedName name="DESENCVIGA">#REF!</definedName>
    <definedName name="DESMANTSE500CONTRA">#REF!</definedName>
    <definedName name="DESP24">'[5]Analisis de Costos'!$G$3848</definedName>
    <definedName name="DESP34">'[5]Analisis de Costos'!$G$3858</definedName>
    <definedName name="DESP44">'[5]Analisis de Costos'!$G$3868</definedName>
    <definedName name="DESP46">#REF!</definedName>
    <definedName name="DESPISO2CONTRA">#REF!</definedName>
    <definedName name="DESPLU3">'[5]Analisis de Costos'!$G$375</definedName>
    <definedName name="DESPLU4">'[5]Analisis de Costos'!$G$382</definedName>
    <definedName name="DINTEL">#REF!</definedName>
    <definedName name="DISTAGUAYMOCONTRA">#REF!</definedName>
    <definedName name="DIVISA">#REF!</definedName>
    <definedName name="DSF">#REF!</definedName>
    <definedName name="DUCHAFRIAHG">'[5]Analisis de Costos'!$G$3901</definedName>
    <definedName name="DUCHAPVC">#REF!</definedName>
    <definedName name="DUCHAPVCCPVC">#REF!</definedName>
    <definedName name="EBANISTERIA">#REF!</definedName>
    <definedName name="ECONOMICA">#REF!</definedName>
    <definedName name="egfrrf">#REF!</definedName>
    <definedName name="el_mano_obra">'[37]Los Ángeles (Fase II)'!$A$749:$F$802</definedName>
    <definedName name="el_no_al_printer">'[37]Los Ángeles (Fase II)'!$A$2171</definedName>
    <definedName name="EMPCOL2">'[5]Analisis de Costos'!$G$409</definedName>
    <definedName name="EMPEXTMA">'[5]Analisis de Costos'!$G$436</definedName>
    <definedName name="EMPINTCONACEROYMALLACONTRA">#REF!</definedName>
    <definedName name="EMPINTMA">'[5]Analisis de Costos'!$G$428</definedName>
    <definedName name="EMPPULSCOL">'[5]Analisis de Costos'!$G$467</definedName>
    <definedName name="EMPRAS">'[5]Analisis de Costos'!$G$444</definedName>
    <definedName name="EMPRUS">'[5]Analisis de Costos'!$G$459</definedName>
    <definedName name="EMPTECHO">'[5]Analisis de Costos'!$G$452</definedName>
    <definedName name="ENC">#REF!</definedName>
    <definedName name="ENVAR\01">#REF!</definedName>
    <definedName name="EQUI06">[5]Insumos!$F$454</definedName>
    <definedName name="escalon.de1.6">[35]Análisis!$D$1334</definedName>
    <definedName name="escalon.de1.8">[35]Análisis!$D$1324</definedName>
    <definedName name="escalon.de2.0">[35]Análisis!$D$1314</definedName>
    <definedName name="escalon.de30">[35]Análisis!$D$1293</definedName>
    <definedName name="escalon.de60">[35]Análisis!$D$1304</definedName>
    <definedName name="Escalones_Granito_Fondo_Blanco____Incl._H_y_C_H">[6]Insumos!#REF!</definedName>
    <definedName name="esquineros">[38]Insumos!$L$43</definedName>
    <definedName name="EXCAL">#REF!</definedName>
    <definedName name="Excavación_Tierra___AM">[20]Insumos!$B$134:$D$134</definedName>
    <definedName name="excavadora235">[25]EQUIPOS!$I$16</definedName>
    <definedName name="fe.">#REF!</definedName>
    <definedName name="fequipo">#REF!</definedName>
    <definedName name="fino1">#REF!</definedName>
    <definedName name="GABPISPIPLY">#REF!</definedName>
    <definedName name="GASOIL">#REF!</definedName>
    <definedName name="GASOLINA">#REF!</definedName>
    <definedName name="GFGFF" hidden="1">#REF!</definedName>
    <definedName name="GFSG" hidden="1">#REF!</definedName>
    <definedName name="GOTERO">[39]Análisis!$H$1790</definedName>
    <definedName name="GOTEROCOL">'[5]Analisis de Costos'!$G$482</definedName>
    <definedName name="GRAVA">#REF!</definedName>
    <definedName name="GUALDERA">#REF!</definedName>
    <definedName name="H\180">#REF!</definedName>
    <definedName name="haa">'[40]Anal. horm.'!$F$1100</definedName>
    <definedName name="HAANT4015124238">'[5]Analisis de Costos'!$G$571</definedName>
    <definedName name="HAANT4015180238">'[5]Analisis de Costos'!$G$575</definedName>
    <definedName name="HAANT4015210238">'[5]Analisis de Costos'!$G$579</definedName>
    <definedName name="HAANT4015240238">#REF!</definedName>
    <definedName name="HABADEN">#REF!</definedName>
    <definedName name="HACOL20201244041238A20MANO">'[5]Analisis de Costos'!$G$612</definedName>
    <definedName name="HACOL20201244043814A20LIG">'[5]Analisis de Costos'!$G$599</definedName>
    <definedName name="HACOL20201244043814A20MANO">'[5]Analisis de Costos'!$G$603</definedName>
    <definedName name="HACOL2020180404122538A20">'[5]Analisis de Costos'!$G$734</definedName>
    <definedName name="HACOL20201804041238A20">'[5]Analisis de Costos'!$G$729</definedName>
    <definedName name="HACOL2020180604122538A20">'[5]Analisis de Costos'!$G$744</definedName>
    <definedName name="HACOL20201806041238A20">'[5]Analisis de Costos'!$G$739</definedName>
    <definedName name="HACOL20301244041238A20MANO">'[5]Analisis de Costos'!$G$629</definedName>
    <definedName name="HACOL2030180604122538A20">'[5]Analisis de Costos'!$G$762</definedName>
    <definedName name="HACOL20301806041238A20">'[5]Analisis de Costos'!$G$757</definedName>
    <definedName name="HACOL2040CISTCONTRA">#REF!</definedName>
    <definedName name="HACOL2040PORTCISTCONTRA">#REF!</definedName>
    <definedName name="HACOL30301244081238A20LIG">'[5]Analisis de Costos'!$G$642</definedName>
    <definedName name="HACOL30301244081238A20MANO">'[5]Analisis de Costos'!$G$646</definedName>
    <definedName name="HACOL3030180408122538A30PORT">'[5]Analisis de Costos'!$G$790</definedName>
    <definedName name="HACOL30301804081238A30">'[5]Analisis de Costos'!$G$775</definedName>
    <definedName name="HACOL30301804081238A30PORT">'[5]Analisis de Costos'!$G$780</definedName>
    <definedName name="HACOL3030180608122538A30">'[5]Analisis de Costos'!$G$807</definedName>
    <definedName name="HACOL3030180608122538A30PORT">'[5]Analisis de Costos'!$G$812</definedName>
    <definedName name="HACOL30301806081238A30">'[5]Analisis de Costos'!$G$796</definedName>
    <definedName name="HACOL30301806081238A30PORT">'[5]Analisis de Costos'!$G$801</definedName>
    <definedName name="HACOL30302104043438A30PORT">'[5]Analisis de Costos'!$G$973</definedName>
    <definedName name="HACOL30302106043438A30">'[5]Analisis de Costos'!$G$979</definedName>
    <definedName name="HACOL30302106043438A30PORT">'[5]Analisis de Costos'!$G$984</definedName>
    <definedName name="HACOL30302404043438A30">'[5]Analisis de Costos'!$G$1140</definedName>
    <definedName name="HACOL30302404043438A30PORT">'[5]Analisis de Costos'!$G$1145</definedName>
    <definedName name="HACOL30302406043438A30">'[5]Analisis de Costos'!$G$1151</definedName>
    <definedName name="HACOL30302406043438A30PORT">'[5]Analisis de Costos'!$G$1156</definedName>
    <definedName name="HACOL30401244043438A30MANO">'[5]Analisis de Costos'!$G$663</definedName>
    <definedName name="HACOL30401804043438A30">'[5]Analisis de Costos'!$G$825</definedName>
    <definedName name="HACOL30401804043438A30PORT">'[5]Analisis de Costos'!$G$830</definedName>
    <definedName name="HACOL30401806043438A30">'[5]Analisis de Costos'!$G$836</definedName>
    <definedName name="HACOL30401806043438A30PORT">'[5]Analisis de Costos'!$G$841</definedName>
    <definedName name="HACOL30402104043438A30">'[5]Analisis de Costos'!$G$997</definedName>
    <definedName name="HACOL30402104043438A30PORT">'[5]Analisis de Costos'!$G$1002</definedName>
    <definedName name="HACOL30402106043438A30PORT">'[5]Analisis de Costos'!$G$1013</definedName>
    <definedName name="HACOL30402404043438A30">'[5]Analisis de Costos'!$G$1169</definedName>
    <definedName name="HACOL30402404043438A30PORT">'[5]Analisis de Costos'!$G$1174</definedName>
    <definedName name="HACOL30402406043438A30">'[5]Analisis de Costos'!$G$1180</definedName>
    <definedName name="HACOL30402406043438A30PORT">'[5]Analisis de Costos'!$G$1185</definedName>
    <definedName name="HACOL3040ENTRADAESTECONTRA">#REF!</definedName>
    <definedName name="HACOL40401244041243438A20LIG">'[5]Analisis de Costos'!$G$677</definedName>
    <definedName name="HACOL4040180404124342538A20">'[5]Analisis de Costos'!$G$866</definedName>
    <definedName name="HACOL4040180404124342538A20PORT">'[5]Analisis de Costos'!$G$871</definedName>
    <definedName name="HACOL40401804041243438A20">'[5]Analisis de Costos'!$G$855</definedName>
    <definedName name="HACOL40401804041243438A20PORT">'[5]Analisis de Costos'!$G$860</definedName>
    <definedName name="HACOL4040180604124342538A30">'[5]Analisis de Costos'!$G$890</definedName>
    <definedName name="HACOL4040180604124342538A30PORT">'[5]Analisis de Costos'!$G$895</definedName>
    <definedName name="HACOL40401806041243438A30">'[5]Analisis de Costos'!$G$878</definedName>
    <definedName name="HACOL4040210404122543438A20">'[5]Analisis de Costos'!$G$1038</definedName>
    <definedName name="HACOL4040210404122543438A20PORT">'[5]Analisis de Costos'!$G$1043</definedName>
    <definedName name="HACOL40402104041243438A20">'[5]Analisis de Costos'!$G$1027</definedName>
    <definedName name="HACOL40402104041243438A20PORT">'[5]Analisis de Costos'!$G$1032</definedName>
    <definedName name="HACOL4040210604122543438A30">'[5]Analisis de Costos'!$G$1062</definedName>
    <definedName name="HACOL4040210604122543438A30PORT">'[5]Analisis de Costos'!$G$1067</definedName>
    <definedName name="HACOL40402106041243438A30">'[5]Analisis de Costos'!$G$1050</definedName>
    <definedName name="HACOL4040240404122543438A20">'[5]Analisis de Costos'!$G$1210</definedName>
    <definedName name="HACOL4040240404122543438A20PORT">'[5]Analisis de Costos'!$G$1215</definedName>
    <definedName name="HACOL40402404041243438A20">'[5]Analisis de Costos'!$G$1199</definedName>
    <definedName name="HACOL40402404041243438A20PORT">'[5]Analisis de Costos'!$G$1204</definedName>
    <definedName name="HACOL4040240604122543438A30">'[5]Analisis de Costos'!$G$1234</definedName>
    <definedName name="HACOL4040240604122543438A30PORT">'[5]Analisis de Costos'!$G$1239</definedName>
    <definedName name="HACOL40402406041243438A30">'[5]Analisis de Costos'!$G$1222</definedName>
    <definedName name="HACOL5050124404344138A20LIG">'[5]Analisis de Costos'!$G$695</definedName>
    <definedName name="HACOL5050124404344138A20MANO">'[5]Analisis de Costos'!$G$699</definedName>
    <definedName name="HACOL5050180404344138A20">'[5]Analisis de Costos'!$G$909</definedName>
    <definedName name="HACOL5050180404344138A20PORT">'[5]Analisis de Costos'!$G$914</definedName>
    <definedName name="HACOL5050180604344138A20">'[5]Analisis de Costos'!$G$921</definedName>
    <definedName name="HACOL5050180604344138A20PORT">'[5]Analisis de Costos'!$G$926</definedName>
    <definedName name="HACOL5050210404344138A20">'[5]Analisis de Costos'!$G$1081</definedName>
    <definedName name="HACOL5050210604344138A20">'[5]Analisis de Costos'!$G$1093</definedName>
    <definedName name="HACOL5050210604344138A20PORT">'[5]Analisis de Costos'!$G$1098</definedName>
    <definedName name="HACOL5050240404344138A20">'[5]Analisis de Costos'!$G$1253</definedName>
    <definedName name="HACOL5050240404344138A20PORT">'[5]Analisis de Costos'!$G$1258</definedName>
    <definedName name="HACOL5050240604344138A20">'[5]Analisis de Costos'!$G$1265</definedName>
    <definedName name="HACOL5050240604344138A20PORT">'[5]Analisis de Costos'!$G$1270</definedName>
    <definedName name="HACOL60601244012138A20LIG">'[5]Analisis de Costos'!$G$712</definedName>
    <definedName name="HACOL60601804012138A20">'[5]Analisis de Costos'!$G$939</definedName>
    <definedName name="HACOL60601804012138A30PORT">'[5]Analisis de Costos'!$G$944</definedName>
    <definedName name="HACOL60601806012138A30">'[5]Analisis de Costos'!$G$950</definedName>
    <definedName name="HACOL60601806012138A30PORT">'[5]Analisis de Costos'!$G$955</definedName>
    <definedName name="HACOL60602104012138A20">'[5]Analisis de Costos'!$G$1111</definedName>
    <definedName name="HACOL60602104012138A30PORT">'[5]Analisis de Costos'!$G$1116</definedName>
    <definedName name="HACOL60602106012138A30">'[5]Analisis de Costos'!$G$1122</definedName>
    <definedName name="HAZCH6013560812C634ADLIG">'[5]Analisis de Costos'!$G$2706</definedName>
    <definedName name="HAZCH601406081225C634AD">'[5]Analisis de Costos'!$G$2769</definedName>
    <definedName name="HAZCH6014060812C634AD">'[5]Analisis de Costos'!$G$2762</definedName>
    <definedName name="HAZCH601806081225C634AD">'[5]Analisis de Costos'!$G$2825</definedName>
    <definedName name="HAZCH6018060812C634AD">'[5]Analisis de Costos'!$G$2818</definedName>
    <definedName name="HAZCH602106081225C634AD">'[5]Analisis de Costos'!$G$2881</definedName>
    <definedName name="HAZCH6021060812C634AD">'[5]Analisis de Costos'!$G$2874</definedName>
    <definedName name="HAZCPONDCONTRA">#REF!</definedName>
    <definedName name="HAZFOSOCONTRA">#REF!</definedName>
    <definedName name="HAZM201512423838A30LIG">'[5]Analisis de Costos'!$G$3054</definedName>
    <definedName name="HAZM301512423838A30LIG">'[5]Analisis de Costos'!$G$3060</definedName>
    <definedName name="HAZM302012423838A25LIG">'[5]Analisis de Costos'!$G$3072</definedName>
    <definedName name="HAZM302013523838A25LIG">'[5]Analisis de Costos'!$G$3033</definedName>
    <definedName name="HAZM302014023838A25">'[5]Analisis de Costos'!$G$3093</definedName>
    <definedName name="HAZM30X20180">'[5]Analisis de Costos'!$G$3114</definedName>
    <definedName name="HAZM401512423838A30LIG">'[5]Analisis de Costos'!$G$3066</definedName>
    <definedName name="HAZM452012433838A25LIG">'[5]Analisis de Costos'!$G$3077</definedName>
    <definedName name="HAZM452013533838A25LIG">'[5]Analisis de Costos'!$G$3038</definedName>
    <definedName name="HAZM452014033838A25">'[5]Analisis de Costos'!$G$3098</definedName>
    <definedName name="HAZM452018033838A25">'[5]Analisis de Costos'!$G$3119</definedName>
    <definedName name="HAZM452512433838A25LIG">'[5]Analisis de Costos'!$G$3082</definedName>
    <definedName name="HAZM452513533838A25LIG">'[5]Analisis de Costos'!$G$3043</definedName>
    <definedName name="HAZM452514033838A25">'[5]Analisis de Costos'!$G$3103</definedName>
    <definedName name="HAZM452521033838A25">'[5]Analisis de Costos'!$G$3134</definedName>
    <definedName name="HAZM452524033838A25">'[5]Analisis de Costos'!$G$3144</definedName>
    <definedName name="HAZM45X25180">'[5]Analisis de Costos'!$G$3124</definedName>
    <definedName name="HAZM602512433838A25LIG">'[5]Analisis de Costos'!$G$3087</definedName>
    <definedName name="HAZM602513533838A25LIG">'[5]Analisis de Costos'!$G$3048</definedName>
    <definedName name="HAZM602514033838A25">'[5]Analisis de Costos'!$G$3108</definedName>
    <definedName name="HAZM602521033838A25">'[5]Analisis de Costos'!$G$3139</definedName>
    <definedName name="HAZM602524033838A25">'[5]Analisis de Costos'!$G$3149</definedName>
    <definedName name="HAZM60X25180">'[5]Analisis de Costos'!$G$3129</definedName>
    <definedName name="HAZM8TIPVIGACISTCONTRA">#REF!</definedName>
    <definedName name="HAZMRAMPACONTRA">#REF!</definedName>
    <definedName name="HILO">#REF!</definedName>
    <definedName name="hligadora">'[5]Analisis de Costos'!$G$3265</definedName>
    <definedName name="HOR210A">#REF!</definedName>
    <definedName name="HOR210B">#REF!</definedName>
    <definedName name="horm.1.3">'[41]Ana. Horm mexc mort'!$D$53</definedName>
    <definedName name="horm.1.3.5">'[41]Ana. Horm mexc mort'!$D$61</definedName>
    <definedName name="Horm.Ind.140.Sin.Bomba">[26]Insumos!$E$35</definedName>
    <definedName name="Horm.Ind.180.Sin.Bomba">[26]Insumos!$E$37</definedName>
    <definedName name="Horm.Ind.210.Sin.Bomba">[26]Insumos!$E$39</definedName>
    <definedName name="HORM_210">#REF!</definedName>
    <definedName name="HORM124">'[5]Analisis de Costos'!$G$3321</definedName>
    <definedName name="HORM124LIGADORA">'[5]Analisis de Costos'!$G$3328</definedName>
    <definedName name="HORM124LIGAWINCHE">'[5]Analisis de Costos'!$G$3335</definedName>
    <definedName name="HORM125">'[5]Analisis de Costos'!$I$3319</definedName>
    <definedName name="HORM135">'[5]Analisis de Costos'!$G$3300</definedName>
    <definedName name="HORM135L">'[5]Analisis de Costos'!$G$3307</definedName>
    <definedName name="HORM135LIGADORA">'[5]Analisis de Costos'!$G$3307</definedName>
    <definedName name="HORM135LIGAWINCHE">'[5]Analisis de Costos'!$G$3314</definedName>
    <definedName name="HORM140">'[5]Analisis de Costos'!$G$3157</definedName>
    <definedName name="HORM160">'[5]Analisis de Costos'!$G$3162</definedName>
    <definedName name="HORM180">'[5]Analisis de Costos'!$G$3167</definedName>
    <definedName name="HORM210">'[5]Analisis de Costos'!$G$3172</definedName>
    <definedName name="HORM240">'[5]Analisis de Costos'!$G$3177</definedName>
    <definedName name="HORM250">'[5]Analisis de Costos'!$G$3182</definedName>
    <definedName name="HORM260">'[5]Analisis de Costos'!$G$3187</definedName>
    <definedName name="HORM280">'[5]Analisis de Costos'!$G$3192</definedName>
    <definedName name="HORM300">'[5]Analisis de Costos'!$G$3197</definedName>
    <definedName name="HORM315">'[5]Analisis de Costos'!$G$3202</definedName>
    <definedName name="HORM350">'[5]Analisis de Costos'!$G$3207</definedName>
    <definedName name="HORM400">'[5]Analisis de Costos'!$G$3212</definedName>
    <definedName name="HORMFROT">'[5]Analisis de Costos'!$G$4844</definedName>
    <definedName name="Hormigón_Industrial_210_Kg_cm2">[42]Insumos!$B$71:$D$71</definedName>
    <definedName name="Hormigón_Industrial_210_Kg_cm2_1">[42]Insumos!$B$71:$D$71</definedName>
    <definedName name="Hormigón_Industrial_210_Kg_cm2_2">[42]Insumos!$B$71:$D$71</definedName>
    <definedName name="Hormigón_Industrial_210_Kg_cm2_3">[42]Insumos!$B$71:$D$71</definedName>
    <definedName name="Hormigón_Industrial_240_Kg_cm2">[6]Insumos!#REF!</definedName>
    <definedName name="HORMIGONARMADOESTRIBOS">[43]Análisis!#REF!</definedName>
    <definedName name="hormigonproteccionpilas">[43]Análisis!#REF!</definedName>
    <definedName name="HORMIGONSIMPLE">[43]Análisis!#REF!</definedName>
    <definedName name="HORMIGONVIGASPOSTENSADAS">[43]Análisis!#REF!</definedName>
    <definedName name="hwinche">'[5]Analisis de Costos'!$G$3272</definedName>
    <definedName name="INOBCOTAPASERPVC">#REF!</definedName>
    <definedName name="INOFLUXBCOCONTRA">#REF!</definedName>
    <definedName name="ins_adap_hn_4pulg">[17]INS!$E$215</definedName>
    <definedName name="ins_adap_pe_0.5pulg">[17]INS!$E$256</definedName>
    <definedName name="ins_adap_pe_1.5pulg">[17]INS!$E$255</definedName>
    <definedName name="ins_adap_pe_2pulg">[17]INS!$E$254</definedName>
    <definedName name="ins_adap_pp_0.5pulg">[17]INS!$E$93</definedName>
    <definedName name="ins_adap_pp_0.75pulg">[17]INS!$E$92</definedName>
    <definedName name="ins_adap_pp_1.5pulg">[17]INS!$E$91</definedName>
    <definedName name="ins_adap_pp_2pulg">[17]INS!$E$90</definedName>
    <definedName name="ins_adap_pp_3pulg">[17]INS!$E$89</definedName>
    <definedName name="ins_adap_pvc_0.5pulg">#REF!</definedName>
    <definedName name="ins_adap_pvc_0.75pulg">#REF!</definedName>
    <definedName name="ins_aspersor_tipo_3">[17]INS!$E$259</definedName>
    <definedName name="ins_bomba_jokey">[17]INS!$E$228</definedName>
    <definedName name="ins_bomba_piscina">[17]INS!$E$296</definedName>
    <definedName name="ins_bombas_presion_constante">[17]INS!$E$119</definedName>
    <definedName name="ins_boquilla_pp_0.375pulg">[17]INS!$E$103</definedName>
    <definedName name="ins_boquilla_pp_0.5pulg">[17]INS!$E$102</definedName>
    <definedName name="ins_boquilla_pp_0.75pulg">[17]INS!$E$101</definedName>
    <definedName name="ins_boquilla_pp_1.5pulg">[17]INS!$E$99</definedName>
    <definedName name="ins_boquilla_pp_1pulg">[17]INS!$E$100</definedName>
    <definedName name="ins_boquilla_pp_2pulg">[17]INS!$E$98</definedName>
    <definedName name="ins_boquilla_pp_3pulg">[17]INS!$E$97</definedName>
    <definedName name="ins_boquilla_pp_4pulg">[17]INS!$E$96</definedName>
    <definedName name="ins_breaker_90amp">[17]INS!$E$122</definedName>
    <definedName name="ins_check_horizontal_3pulg">[17]INS!$E$113</definedName>
    <definedName name="ins_check_ver_3pulg">#REF!</definedName>
    <definedName name="ins_check_vertical_3pulg">[17]INS!$E$112</definedName>
    <definedName name="ins_codo_cpvc_0.5pulg">#REF!</definedName>
    <definedName name="ins_codo_cpvc_0.75pulg">#REF!</definedName>
    <definedName name="ins_codo_hg_2hg">#REF!</definedName>
    <definedName name="ins_codo_hg_3hg">#REF!</definedName>
    <definedName name="ins_codo_hn_0.75pulgx90">[17]INS!$E$210</definedName>
    <definedName name="ins_codo_hn_1.5pulgx90">[17]INS!$E$209</definedName>
    <definedName name="ins_codo_hn_2pulgx90">[17]INS!$E$208</definedName>
    <definedName name="ins_codo_hn_3pulgx90">[17]INS!$E$207</definedName>
    <definedName name="ins_codo_hn_4pulgx90">[17]INS!$E$206</definedName>
    <definedName name="ins_codo_hn_6pulgx90">[17]INS!$E$205</definedName>
    <definedName name="ins_codo_pe_0.5pulgx90">[17]INS!$E$244</definedName>
    <definedName name="ins_codo_pe_0.75pulgx45">[17]INS!$E$247</definedName>
    <definedName name="ins_codo_pe_0.75pulgx90">[17]INS!$E$243</definedName>
    <definedName name="ins_codo_pe_1.5pulgx45">[17]INS!$E$245</definedName>
    <definedName name="ins_codo_pe_1.5pulgx90">[17]INS!$E$242</definedName>
    <definedName name="ins_codo_pe_1pulgx45">[17]INS!$E$246</definedName>
    <definedName name="ins_codo_pe_2pulgx90">[17]INS!$E$241</definedName>
    <definedName name="ins_codo_pp_0.5pulgx90">[17]INS!$E$82</definedName>
    <definedName name="ins_codo_pp_0.75pulgx90">[17]INS!$E$81</definedName>
    <definedName name="ins_codo_pp_1.5pulgx90">[17]INS!$E$79</definedName>
    <definedName name="ins_codo_pp_1pulgx90">[17]INS!$E$80</definedName>
    <definedName name="ins_codo_pp_2pulgx90">[17]INS!$E$78</definedName>
    <definedName name="ins_codo_pp_3pulgx90">[17]INS!$E$77</definedName>
    <definedName name="ins_codo_pp_4pulgx90">[17]INS!$E$76</definedName>
    <definedName name="ins_codo_pvc_presion_0.5pulg">#REF!</definedName>
    <definedName name="ins_codo_pvc_presion_0.75pulg">#REF!</definedName>
    <definedName name="ins_codo_pvc_presion_1.5pulg">#REF!</definedName>
    <definedName name="ins_codo_pvc_presion_1.5pulgx90">[17]INS!$E$277</definedName>
    <definedName name="ins_codo_pvc_presion_1pulg">#REF!</definedName>
    <definedName name="ins_codo_pvc_presion_2pulg">#REF!</definedName>
    <definedName name="ins_codo_pvc_presion_2pulgx90">[17]INS!$E$276</definedName>
    <definedName name="ins_codo_pvc_presion_3pulg">#REF!</definedName>
    <definedName name="ins_codo_pvc_presion_3pulgx90">[17]INS!$E$275</definedName>
    <definedName name="ins_couplig_pvc_2pulg">[17]INS!$E$289</definedName>
    <definedName name="ins_couplig_pvc_3pulg">[17]INS!$E$288</definedName>
    <definedName name="ins_couplig_pvc_4pulg">[17]INS!$E$287</definedName>
    <definedName name="ins_coupling_cpvc_1.5pulg">#REF!</definedName>
    <definedName name="ins_coupling_pp_0.75pulg">[17]INS!$E$94</definedName>
    <definedName name="ins_coupling_pvc_drenaje_3pulg">[17]INS!$E$180</definedName>
    <definedName name="ins_coupling_pvc_drenaje_4pulg">[17]INS!$E$179</definedName>
    <definedName name="ins_drenaje_sotano">[17]INS!$E$190</definedName>
    <definedName name="ins_electrovalvula_1.5pulg">[17]INS!$E$262</definedName>
    <definedName name="ins_electrovalvula_2pulg">[17]INS!$E$261</definedName>
    <definedName name="ins_filtro_150psi_60x60pulg">[17]INS!$E$117</definedName>
    <definedName name="Ins_filtro_arean">[17]INS!$E$293</definedName>
    <definedName name="ins_flotas_agua_potable">[17]INS!$E$124</definedName>
    <definedName name="ins_mortero_14">#REF!</definedName>
    <definedName name="ins_panel_contro_riego">[17]INS!$E$260</definedName>
    <definedName name="ins_parrilla_fodo_piscina">[17]INS!$E$300</definedName>
    <definedName name="ins_red_cpvc_0.75x0.5pulg">#REF!</definedName>
    <definedName name="ins_red_hg_3x2">#REF!</definedName>
    <definedName name="ins_red_hn_2x1.5pulg">[17]INS!$E$214</definedName>
    <definedName name="ins_red_hn_3x1.5pulg">[17]INS!$E$213</definedName>
    <definedName name="ins_red_hn_4x1.5pulg">[17]INS!$E$212</definedName>
    <definedName name="ins_red_hn_6x4pulg">[17]INS!$E$211</definedName>
    <definedName name="ins_red_pe_0.75x0.5pulg">[17]INS!$E$253</definedName>
    <definedName name="ins_red_pe_1.5x0.5pulg">[17]INS!$E$250</definedName>
    <definedName name="ins_red_pe_1.5x1pulg">[17]INS!$E$249</definedName>
    <definedName name="ins_red_pe_1x0.5pulg">[17]INS!$E$252</definedName>
    <definedName name="ins_red_pe_1x0.75pulg">[17]INS!$E$251</definedName>
    <definedName name="ins_red_pe_2x1.5pulg">[17]INS!$E$248</definedName>
    <definedName name="ins_red_pp_0.75x0.375pulg">[17]INS!$E$87</definedName>
    <definedName name="ins_red_pp_0.75x0.5pulg">[17]INS!$E$86</definedName>
    <definedName name="ins_red_pp_1.5x0.75pulg">[17]INS!$E$84</definedName>
    <definedName name="ins_red_pp_1.5x1pulg">[17]INS!$E$83</definedName>
    <definedName name="ins_red_pp_1x0.75pulg">[17]INS!$E$85</definedName>
    <definedName name="ins_red_pvc_3x2pulg">#REF!</definedName>
    <definedName name="ins_red_pvc_4x2pulg">#REF!</definedName>
    <definedName name="ins_red_pvc_4x3pulg">#REF!</definedName>
    <definedName name="ins_red_pvc_drenaje_3x2pulg">[17]INS!$E$176</definedName>
    <definedName name="ins_red_pvc_drenaje_4x3pulg">[17]INS!$E$175</definedName>
    <definedName name="ins_red_pvc_presion_0.75x0.5pulg">#REF!</definedName>
    <definedName name="ins_red_pvc_presion_1.5x0.75pulg">#REF!</definedName>
    <definedName name="ins_red_pvc_presion_1.5x1pulg">#REF!</definedName>
    <definedName name="ins_red_pvc_presion_1x0.5pulg">#REF!</definedName>
    <definedName name="ins_red_pvc_presion_1x0.75pulg">#REF!</definedName>
    <definedName name="ins_red_pvc_presion_4x3pulg">[17]INS!$E$278</definedName>
    <definedName name="ins_sifon_1.5pulg">[17]INS!$E$182</definedName>
    <definedName name="ins_supresora_golpe_ariete_0.75pulg">[17]INS!$E$115</definedName>
    <definedName name="ins_supresora_golpe_ariete_3pulg">[17]INS!$E$114</definedName>
    <definedName name="ins_tanque_hidroneumatico_210gls">[17]INS!$E$120</definedName>
    <definedName name="ins_tapa_pesada_hf">[17]INS!$E$186</definedName>
    <definedName name="ins_tapon_pvc_1.5pulg">[17]INS!$E$292</definedName>
    <definedName name="ins_tapon_pvc_3pulg">[17]INS!$E$291</definedName>
    <definedName name="ins_tapon_rejistro_pvc_drenaje_2pulg">[17]INS!$E$178</definedName>
    <definedName name="ins_tapon_rejistro_pvc_drenaje_4pulg">[17]INS!$E$177</definedName>
    <definedName name="ins_tee_hg_3hg">#REF!</definedName>
    <definedName name="ins_tee_hn_1.5x1.5pulg">[17]INS!$E$204</definedName>
    <definedName name="ins_tee_hn_2x1.5pulg">[17]INS!$E$203</definedName>
    <definedName name="ins_tee_hn_2x2pulg">[17]INS!$E$202</definedName>
    <definedName name="ins_tee_hn_3x3pulg">[17]INS!$E$201</definedName>
    <definedName name="ins_tee_hn_4x4pulg">[17]INS!$E$200</definedName>
    <definedName name="ins_tee_hn_6x6pulg">[17]INS!$E$199</definedName>
    <definedName name="ins_tee_pe_0.5x0.5pulg">[17]INS!$E$240</definedName>
    <definedName name="ins_tee_pe_0.75x0.75pulg">[17]INS!$E$239</definedName>
    <definedName name="ins_tee_pe_1.5x1.5pulg">[17]INS!$E$237</definedName>
    <definedName name="ins_tee_pe_1x1pulg">[17]INS!$E$238</definedName>
    <definedName name="ins_tee_pe_2x2pulg">[17]INS!$E$236</definedName>
    <definedName name="ins_tee_pp_0.5x0.5pulg">[17]INS!$E$75</definedName>
    <definedName name="ins_tee_pp_0.75x0.5pulg">[17]INS!$E$74</definedName>
    <definedName name="ins_tee_pp_0.75x0.75pulg">[17]INS!$E$73</definedName>
    <definedName name="ins_tee_pp_1.5x1.5pulg">[17]INS!$E$70</definedName>
    <definedName name="ins_tee_pp_1x0.75pulg">[17]INS!$E$72</definedName>
    <definedName name="ins_tee_pp_1x1pulg">[17]INS!$E$71</definedName>
    <definedName name="ins_tee_pp_2x1pulg">[17]INS!$E$69</definedName>
    <definedName name="ins_tee_pp_2x2pulg">[17]INS!$E$68</definedName>
    <definedName name="ins_tee_pp_3x3pulg">[17]INS!$E$67</definedName>
    <definedName name="ins_tee_pp_4x4pulg">[17]INS!$E$66</definedName>
    <definedName name="ins_tee_pvc_presion_0.5pulg">#REF!</definedName>
    <definedName name="ins_tee_pvc_presion_0.75pulg">#REF!</definedName>
    <definedName name="ins_tee_pvc_presion_1.5pulg">#REF!</definedName>
    <definedName name="ins_tee_pvc_presion_1.5x1.5pulg">[17]INS!$E$274</definedName>
    <definedName name="ins_tee_pvc_presion_1pulg">#REF!</definedName>
    <definedName name="ins_tee_pvc_presion_2pulg">#REF!</definedName>
    <definedName name="ins_tee_pvc_presion_2x2pulg">[17]INS!$E$273</definedName>
    <definedName name="ins_tee_pvc_presion_3pulg">#REF!</definedName>
    <definedName name="ins_tee_pvc_presion_3x3pulg">[17]INS!$E$272</definedName>
    <definedName name="ins_tee_pvc_presion_4x4pulg">[17]INS!$E$271</definedName>
    <definedName name="ins_tee_yee_pvc_drenaje_2X2pulg">[17]INS!$E$159</definedName>
    <definedName name="ins_tee_yee_pvc_drenaje_3X2pulg">[17]INS!$E$158</definedName>
    <definedName name="ins_tee_yee_pvc_drenaje_3X3pulg">[17]INS!$E$157</definedName>
    <definedName name="ins_tee_yee_pvc_drenaje_4X3pulg">[17]INS!$E$156</definedName>
    <definedName name="ins_tee_yee_pvc_drenaje_4X4pulg">[17]INS!$E$155</definedName>
    <definedName name="ins_tub_hg_2pulg">#REF!</definedName>
    <definedName name="ins_tub_hg_3pulg">#REF!</definedName>
    <definedName name="ins_tub_hn_0.75pulg">[17]INS!$E$198</definedName>
    <definedName name="ins_tub_hn_1.5pulg">[17]INS!$E$197</definedName>
    <definedName name="ins_tub_hn_2pulg">[17]INS!$E$196</definedName>
    <definedName name="ins_tub_hn_3pulg">[17]INS!$E$195</definedName>
    <definedName name="ins_tub_hn_4pulg">[17]INS!$E$194</definedName>
    <definedName name="ins_tub_hn_6pulg">[17]INS!$E$193</definedName>
    <definedName name="ins_tub_pe_pn10_0.5pulg">[17]INS!$E$235</definedName>
    <definedName name="ins_tub_pe_pn10_0.75pulg">[17]INS!$E$234</definedName>
    <definedName name="ins_tub_pe_pn10_1.5pulg">[17]INS!$E$232</definedName>
    <definedName name="ins_tub_pe_pn10_1pulg">[17]INS!$E$233</definedName>
    <definedName name="ins_tub_pe_pn10_2pulg">[17]INS!$E$231</definedName>
    <definedName name="ins_tub_pp_0.375pulg">[17]INS!$E$65</definedName>
    <definedName name="ins_tub_pp_0.5pulg">[17]INS!$E$64</definedName>
    <definedName name="ins_tub_pp_0.75pulg">[17]INS!$E$63</definedName>
    <definedName name="ins_tub_pp_1.5pulg">[17]INS!$E$61</definedName>
    <definedName name="ins_tub_pp_1pulg">[17]INS!$E$62</definedName>
    <definedName name="ins_tub_pp_2pulg">[17]INS!$E$60</definedName>
    <definedName name="ins_tub_pp_3pulg">[17]INS!$E$59</definedName>
    <definedName name="ins_tub_pp_4pulg">[17]INS!$E$58</definedName>
    <definedName name="ins_tub_pvc_sch40_0.5pul">#REF!</definedName>
    <definedName name="ins_tub_pvc_sch40_0.75pul">#REF!</definedName>
    <definedName name="ins_tub_pvc_sch40_1.5pul">#REF!</definedName>
    <definedName name="ins_tub_pvc_sch40_1pul">#REF!</definedName>
    <definedName name="ins_tub_pvc_sdr21_2pulg">#REF!</definedName>
    <definedName name="ins_tub_pvc_sdr21_3pulg">#REF!</definedName>
    <definedName name="ins_tub_pvc_sdr26_1.5pulg">[17]INS!$E$270</definedName>
    <definedName name="ins_tub_pvc_sdr32.5_3pulg">[17]INS!$E$153</definedName>
    <definedName name="ins_valvula_mariposa_1.5pulg">[17]INS!$E$226</definedName>
    <definedName name="ins_valvula_mariposa_2pulg">[17]INS!$E$225</definedName>
    <definedName name="ins_valvula_mariposa_3pulg">[17]INS!$E$224</definedName>
    <definedName name="ins_valvula_mariposa_4pulg">[17]INS!$E$223</definedName>
    <definedName name="ins_valvula_mariposa_6pulg">[17]INS!$E$222</definedName>
    <definedName name="ins_valvula_reguladora_1.5pulg">[17]INS!$E$111</definedName>
    <definedName name="ins_valvula_reguladora_1pulg">#REF!</definedName>
    <definedName name="ins_yee_pvc_drenaje_3pulg">#REF!</definedName>
    <definedName name="ins_yee_pvc_drenaje_3X2pulg">[17]INS!$E$165</definedName>
    <definedName name="ins_yee_pvc_drenaje_3X3pulg">[17]INS!$E$164</definedName>
    <definedName name="ins_yee_pvc_drenaje_4pulg">#REF!</definedName>
    <definedName name="ins_yee_pvc_drenaje_4X2pulg">[17]INS!$E$163</definedName>
    <definedName name="ins_yee_pvc_drenaje_4X3pulg">[17]INS!$E$162</definedName>
    <definedName name="ins_yee_pvc_drenaje_4X4pulg">[17]INS!$E$161</definedName>
    <definedName name="ins_yee_pvc_drenaje_6X4pulg">[17]INS!$E$160</definedName>
    <definedName name="INSTVENT">#REF!</definedName>
    <definedName name="INTERRUPTOR3VIAS">'[5]Analisis de Costos'!$G$3412</definedName>
    <definedName name="INTERRUPTOR4VIAS">'[5]Analisis de Costos'!$G$3423</definedName>
    <definedName name="INTERRUPTORDOBLE">'[5]Analisis de Costos'!$G$3390</definedName>
    <definedName name="INTERRUPTORPILOTO">'[5]Analisis de Costos'!$G$3434</definedName>
    <definedName name="INTERRUPTORSENCILLO">'[5]Analisis de Costos'!$G$3379</definedName>
    <definedName name="INTERRUPTORTRIPLE">'[5]Analisis de Costos'!$G$3401</definedName>
    <definedName name="ITBIS">#REF!</definedName>
    <definedName name="JARD">#REF!</definedName>
    <definedName name="JUNTACERA">#REF!</definedName>
    <definedName name="Kilometro">[25]EQUIPOS!$I$25</definedName>
    <definedName name="LADRILLO">#REF!</definedName>
    <definedName name="LARRASTRE4SDR41MCONTRA">#REF!</definedName>
    <definedName name="LARRASTRE6SDR41MCONTRA">#REF!</definedName>
    <definedName name="LATEX">#REF!</definedName>
    <definedName name="LAVMOVABCO">'[5]Analisis de Costos'!$G$4189</definedName>
    <definedName name="LAVMOVABCOPVC">#REF!</definedName>
    <definedName name="LAVMOVACOL">'[5]Analisis de Costos'!$G$4216</definedName>
    <definedName name="LAVMOVACOLPVC">#REF!</definedName>
    <definedName name="LAVMSERBCO">'[5]Analisis de Costos'!$G$4242</definedName>
    <definedName name="LAVMSERBCOPVC">#REF!</definedName>
    <definedName name="LAVOVAEMPBCOCONTRA">#REF!</definedName>
    <definedName name="Ligado_y_Vaciado_a_Mano">[20]Insumos!$B$136:$D$136</definedName>
    <definedName name="Ligado_y_Vaciado_con_ligadora_y_Winche">[6]Insumos!#REF!</definedName>
    <definedName name="Ligado_y_Vaciado_Hormigón_Industrial_____20_M3">[6]Insumos!#REF!</definedName>
    <definedName name="Ligado_y_Vaciado_Hormigón_Industrial_____4_M3">[6]Insumos!#REF!</definedName>
    <definedName name="Ligado_y_Vaciado_Hormigón_Industrial___10__20_M3">[6]Insumos!#REF!</definedName>
    <definedName name="Ligado_y_Vaciado_Hormigón_Industrial___4__10_M3">[6]Insumos!#REF!</definedName>
    <definedName name="LIGADORA">#REF!</definedName>
    <definedName name="LIGALIGA">'[5]Analisis de Costos'!$G$3281</definedName>
    <definedName name="ligawinche">'[5]Analisis de Costos'!$G$3293</definedName>
    <definedName name="LIMPESC">#REF!</definedName>
    <definedName name="LIMPIEZA">#REF!</definedName>
    <definedName name="LIMPSALCERA">#REF!</definedName>
    <definedName name="LIMPTUBOCPVC14">#REF!</definedName>
    <definedName name="LIMPTUBOCPVCPINTA">#REF!</definedName>
    <definedName name="LIMPZOC">#REF!</definedName>
    <definedName name="LINEA_DE_CONDUC">#N/A</definedName>
    <definedName name="lineout" hidden="1">'[24]ANALISIS STO DGO'!#REF!</definedName>
    <definedName name="llaveagregado">[43]Análisis!#REF!</definedName>
    <definedName name="llaveagua">[43]Análisis!#REF!</definedName>
    <definedName name="llavealambre">[43]Análisis!#REF!</definedName>
    <definedName name="llaveanclajedepilotes">[43]Análisis!#REF!</definedName>
    <definedName name="LLAVEANGULAR">#REF!</definedName>
    <definedName name="llavecemento">[43]Análisis!#REF!</definedName>
    <definedName name="LLAVECHORRO">#REF!</definedName>
    <definedName name="llaveclavos">[43]Análisis!#REF!</definedName>
    <definedName name="llavecuradoyaditivo">[43]Análisis!#REF!</definedName>
    <definedName name="llaveempalmepilotes">[43]Análisis!#REF!</definedName>
    <definedName name="LLAVEEMPOTRAR12">#REF!</definedName>
    <definedName name="LLAVEORINALPEQ">#REF!</definedName>
    <definedName name="LLAVESENCCROM">#REF!</definedName>
    <definedName name="LLAVIN">#REF!</definedName>
    <definedName name="LLAVINCOR">#REF!</definedName>
    <definedName name="LLENADOHUECOS">#REF!</definedName>
    <definedName name="LLENADOHUECOS20">#REF!</definedName>
    <definedName name="LLENADOHUECOS40">#REF!</definedName>
    <definedName name="LLENADOHUECOS60">#REF!</definedName>
    <definedName name="LLENADOHUECOS80">#REF!</definedName>
    <definedName name="losa.fundacion.20cm">[33]Análisis!$D$503</definedName>
    <definedName name="Losa.Piso.0.08">[26]Análisis!$D$274</definedName>
    <definedName name="Losa.piso.8cm">[44]Análisis!$N$439</definedName>
    <definedName name="Losa.techo.Inclinada">[26]Análisis!$D$256</definedName>
    <definedName name="LOSA_10">[39]Análisis!$H$1332</definedName>
    <definedName name="LOSA12">#REF!</definedName>
    <definedName name="LOSA20">#REF!</definedName>
    <definedName name="LOSA30">#REF!</definedName>
    <definedName name="LOSAC">#REF!</definedName>
    <definedName name="LOSACP">#REF!</definedName>
    <definedName name="LOSAM">#REF!</definedName>
    <definedName name="LOSAS">#REF!</definedName>
    <definedName name="LOSASE">#REF!</definedName>
    <definedName name="LOSASSC">#REF!</definedName>
    <definedName name="LOSAST">#REF!</definedName>
    <definedName name="Losetas_de_Barro_exagonal_Grande_C_Transp.">[6]Insumos!#REF!</definedName>
    <definedName name="Losetas_de_Barro_Feria_Grande_C_Transp.">[6]Insumos!#REF!</definedName>
    <definedName name="LUBRICANTE">#REF!</definedName>
    <definedName name="LUZCENITAL">'[5]Analisis de Costos'!$G$3368</definedName>
    <definedName name="LUZPARQEMT">#REF!</definedName>
    <definedName name="M.O.Colocacion_de_Panel_Plastbau">'[21]LISTA DE PRECIO'!$C$14</definedName>
    <definedName name="M.o.granito.en.piso">[26]Insumos!$E$91</definedName>
    <definedName name="M.O.Pintura.Int.">'[31]Costos Mano de Obra'!$O$52</definedName>
    <definedName name="M_O_Armadura_Columna">[20]Insumos!$B$78:$D$78</definedName>
    <definedName name="M_O_Armadura_Dintel_y_Viga">[20]Insumos!$B$79:$D$79</definedName>
    <definedName name="M_O_Cantos">[20]Insumos!$B$99:$D$99</definedName>
    <definedName name="M_O_Carpintero_2da._Categoría">[20]Insumos!$B$96:$D$96</definedName>
    <definedName name="M_O_Cerámica_Italiana_en_Pared">[20]Insumos!$B$102:$D$102</definedName>
    <definedName name="M_O_Colocación_Adoquines">[20]Insumos!$B$104:$D$104</definedName>
    <definedName name="M_O_Colocación_de_Bloques_de_4">[20]Insumos!$B$105:$D$105</definedName>
    <definedName name="M_O_Colocación_de_Bloques_de_6">[20]Insumos!$B$106:$D$106</definedName>
    <definedName name="M_O_Colocación_de_Bloques_de_8">[20]Insumos!$B$107:$D$107</definedName>
    <definedName name="M_O_Colocación_Listelos">[20]Insumos!$B$114:$D$114</definedName>
    <definedName name="M_O_Colocación_Piso_Cerámica_Criolla">[20]Insumos!$B$108:$D$108</definedName>
    <definedName name="M_O_Colocación_Piso_de_Granito_40_X_40">[20]Insumos!$B$111:$D$111</definedName>
    <definedName name="M_O_Colocación_Zócalos_de_Cerámica">[20]Insumos!$B$113:$D$113</definedName>
    <definedName name="M_O_Confección_de_Andamios">[20]Insumos!$B$115:$D$115</definedName>
    <definedName name="M_O_Construcción_Acera_Frotada_y_Violinada">[20]Insumos!$B$116:$D$116</definedName>
    <definedName name="M_O_Corte_y_Amarre_de_Varilla">[20]Insumos!$B$119:$D$119</definedName>
    <definedName name="M_O_Elaboración__Vaciado_y_Frotado_Losa_de_Piso">[6]Insumos!#REF!</definedName>
    <definedName name="M_O_Elaboración_Cámara_Inspección">[20]Insumos!$B$120:$D$120</definedName>
    <definedName name="M_O_Elaboración_Trampa_de_Grasa">[20]Insumos!$B$121:$D$121</definedName>
    <definedName name="M_O_Encofrado_y_Desenc._Muros_Cara">[6]Insumos!#REF!</definedName>
    <definedName name="M_O_Envarillado_de_Escalera">[20]Insumos!$B$81:$D$81</definedName>
    <definedName name="M_O_Fino_de_Techo_Inclinado">[20]Insumos!$B$83:$D$83</definedName>
    <definedName name="M_O_Fino_de_Techo_Plano">[20]Insumos!$B$84:$D$84</definedName>
    <definedName name="M_O_Fraguache">[6]Insumos!#REF!</definedName>
    <definedName name="M_O_Goteros_Colgantes">[20]Insumos!$B$85:$D$85</definedName>
    <definedName name="M_O_Llenado_de_huecos">[20]Insumos!$B$86:$D$86</definedName>
    <definedName name="M_O_Maestro">[20]Insumos!$B$87:$D$87</definedName>
    <definedName name="M_O_Malla_Eléctro_Soldada">[6]Insumos!#REF!</definedName>
    <definedName name="M_O_Obrero_Ligado">[20]Insumos!$B$88:$D$88</definedName>
    <definedName name="M_O_Pañete_Maestreado_Exterior">[20]Insumos!$B$91:$D$91</definedName>
    <definedName name="M_O_Pañete_Maestreado_Interior">[20]Insumos!$B$92:$D$92</definedName>
    <definedName name="M_O_Preparación_del_Terreno">[20]Insumos!$B$94:$D$94</definedName>
    <definedName name="M_O_Quintal_Trabajado">[20]Insumos!$B$77:$D$77</definedName>
    <definedName name="M_O_Regado__Compactación__Mojado__Trasl.Mat.__A_M">[20]Insumos!$B$132:$D$132</definedName>
    <definedName name="M_O_Regado_Mojado_y_Apisonado____Material_Granular_y_Arena">[6]Insumos!#REF!</definedName>
    <definedName name="M_O_Repello">[6]Insumos!#REF!</definedName>
    <definedName name="M_O_Subida_de_Acero_para_Losa">[20]Insumos!$B$82:$D$82</definedName>
    <definedName name="M_O_Subida_de_Materiales">[20]Insumos!$B$95:$D$95</definedName>
    <definedName name="M_O_Técnico_Calificado">[20]Insumos!$B$149:$D$149</definedName>
    <definedName name="M_O_Zabaletas">[20]Insumos!$B$98:$D$98</definedName>
    <definedName name="MA">#REF!</definedName>
    <definedName name="MAD\01">#REF!</definedName>
    <definedName name="MAD\02">#REF!</definedName>
    <definedName name="MAD\02A">#REF!</definedName>
    <definedName name="MAD\03">#REF!</definedName>
    <definedName name="MADBRU">#REF!</definedName>
    <definedName name="MADE12">[15]Insumos!$F$703</definedName>
    <definedName name="MAEST">'[15]M.O Y Rendtos'!$D$7</definedName>
    <definedName name="MAESTROCARP">#REF!</definedName>
    <definedName name="MALLACICL6HG">'[5]Analisis de Costos'!$G$4422</definedName>
    <definedName name="MAMPARAPINOTRAT">#REF!</definedName>
    <definedName name="MAMPARAPINOTRATM2">#REF!</definedName>
    <definedName name="MANG34NEGRACALENT">#REF!</definedName>
    <definedName name="mantenimientodemoldes">[43]Análisis!$H$164</definedName>
    <definedName name="MARCOCA">#REF!</definedName>
    <definedName name="MARCOPI">#REF!</definedName>
    <definedName name="MAT">#REF!</definedName>
    <definedName name="Material_Granular____Cascajo_T_Yubazo">[6]Insumos!#REF!</definedName>
    <definedName name="MDEX">#REF!</definedName>
    <definedName name="Mez.Antillana.Pañete">[28]Insumos!$E$31</definedName>
    <definedName name="Mez.Antillana.Pisos">[28]Insumos!$E$32</definedName>
    <definedName name="MEZCALAREPMOR">'[5]Analisis de Costos'!$G$4454</definedName>
    <definedName name="MEZCBAN">#REF!</definedName>
    <definedName name="MEZCBIDET">#REF!</definedName>
    <definedName name="MEZCFREG">#REF!</definedName>
    <definedName name="mezclacalarena">#REF!</definedName>
    <definedName name="MEZCLAV">#REF!</definedName>
    <definedName name="MEZEMP">'[5]Analisis de Costos'!$G$4436</definedName>
    <definedName name="MO">#REF!</definedName>
    <definedName name="MOACERA">#REF!</definedName>
    <definedName name="MOBADEN">#REF!</definedName>
    <definedName name="MOBASECON">#REF!</definedName>
    <definedName name="MOCA">#REF!</definedName>
    <definedName name="MOCAN">#REF!</definedName>
    <definedName name="MOCANTOS">#REF!</definedName>
    <definedName name="MOCAPATER">#REF!</definedName>
    <definedName name="MOCARETEO">#REF!</definedName>
    <definedName name="MOCEPA">#REF!</definedName>
    <definedName name="MOCERCRI1520PARED">#REF!</definedName>
    <definedName name="MOCERIMP1520PARED">#REF!</definedName>
    <definedName name="MOCONTEN553015">#REF!</definedName>
    <definedName name="MODEMCIMPIEDRA">#REF!</definedName>
    <definedName name="MODEMCIMVIEHSIMPLE">#REF!</definedName>
    <definedName name="MODEMMUROHA">#REF!</definedName>
    <definedName name="MODEMMUROPIE">#REF!</definedName>
    <definedName name="MODEMMUROTAPIA">#REF!</definedName>
    <definedName name="MODEMOLERCIMHA">#REF!</definedName>
    <definedName name="MODEMTECHOTEJA">#REF!</definedName>
    <definedName name="MOEMPANETECOL">#REF!</definedName>
    <definedName name="MOEMPANETEEXT">#REF!</definedName>
    <definedName name="MOEMPANETEINT">#REF!</definedName>
    <definedName name="MOEMPANETETECHO">#REF!</definedName>
    <definedName name="MOENCTCANTEP">#REF!</definedName>
    <definedName name="MOENCTCCAVA">#REF!</definedName>
    <definedName name="MOENCTCCOL30">#REF!</definedName>
    <definedName name="MOENCTCCOL4050">#REF!</definedName>
    <definedName name="MOENCTCDINT">#REF!</definedName>
    <definedName name="MOENCTCLOSA3AGUA">#REF!</definedName>
    <definedName name="MOENCTCLOSAPLA">#REF!</definedName>
    <definedName name="MOENCTCMUROCARA">#REF!</definedName>
    <definedName name="MOENCTCRAMPA">#REF!</definedName>
    <definedName name="MOENCTCVIGA2040">#REF!</definedName>
    <definedName name="MOENCTCVIGA3050">#REF!</definedName>
    <definedName name="MOENCTCVIGA3060">#REF!</definedName>
    <definedName name="MOENCTCVIGA4080">#REF!</definedName>
    <definedName name="MOESTRIAS">#REF!</definedName>
    <definedName name="MOFINOBER">#REF!</definedName>
    <definedName name="MOFINOHOR">#REF!</definedName>
    <definedName name="MOFINOINCL">#REF!</definedName>
    <definedName name="MOFRA">#REF!</definedName>
    <definedName name="MOFRAGUACHE">#REF!</definedName>
    <definedName name="MOGOTEROCOL">#REF!</definedName>
    <definedName name="MOGOTERORAN">#REF!</definedName>
    <definedName name="MOGRANITO25">#REF!</definedName>
    <definedName name="MOGRANITO30">#REF!</definedName>
    <definedName name="MOGRANITO40">#REF!</definedName>
    <definedName name="MOLH">#REF!</definedName>
    <definedName name="MOLIG02">#REF!</definedName>
    <definedName name="MOLOSETATERRAZA">#REF!</definedName>
    <definedName name="MOMOSAICO">#REF!</definedName>
    <definedName name="MONATILLA">#REF!</definedName>
    <definedName name="MONTARCERCTE">#REF!</definedName>
    <definedName name="MONTARMARCOCAOBA">#REF!</definedName>
    <definedName name="MONTARMARCOCTE">#REF!</definedName>
    <definedName name="MONTARMARCOMET">#REF!</definedName>
    <definedName name="MONTARPTACORRER1">#REF!</definedName>
    <definedName name="MONTARPTACORRER2">#REF!</definedName>
    <definedName name="MONTARPTAPANEL">#REF!</definedName>
    <definedName name="MONTARPTAPINO">#REF!</definedName>
    <definedName name="MONTARPTAPLUM">#REF!</definedName>
    <definedName name="MONTARPTAPLY">#REF!</definedName>
    <definedName name="MONTARPTAVAIVEN">#REF!</definedName>
    <definedName name="MONTURAPU">#REF!</definedName>
    <definedName name="MOOBR">#REF!</definedName>
    <definedName name="MOPAÑ01">#REF!</definedName>
    <definedName name="MOPIEDRA">#REF!</definedName>
    <definedName name="MOPINTURAAGUA">#REF!</definedName>
    <definedName name="MOPINTURAMANT">#REF!</definedName>
    <definedName name="MOPISCE">#REF!</definedName>
    <definedName name="MOPISOCERAMICA">#REF!</definedName>
    <definedName name="MOPISOCERCRI11520">#REF!</definedName>
    <definedName name="MOPISOCERCRI1520">#REF!</definedName>
    <definedName name="MOPISOCERIMP1520">#REF!</definedName>
    <definedName name="MOPISOFERIA">#REF!</definedName>
    <definedName name="MOPISOFROTADO">#REF!</definedName>
    <definedName name="MOPISOFROTAVIOL">#REF!</definedName>
    <definedName name="MOPISOHORMPUL">#REF!</definedName>
    <definedName name="MOPISORENOPULID">#REF!</definedName>
    <definedName name="MOPULIDO">#REF!</definedName>
    <definedName name="MOQUICIOS">#REF!</definedName>
    <definedName name="MOREGISTRO">#REF!</definedName>
    <definedName name="MOREPELLO">#REF!</definedName>
    <definedName name="MORESANE">#REF!</definedName>
    <definedName name="MORFRA">#REF!</definedName>
    <definedName name="MORPAÑ">#REF!</definedName>
    <definedName name="MORT01">#REF!</definedName>
    <definedName name="MORT02">#REF!</definedName>
    <definedName name="MORT03">#REF!</definedName>
    <definedName name="MORTERO">#REF!</definedName>
    <definedName name="MORTERO110">'[5]Analisis de Costos'!$G$4460</definedName>
    <definedName name="MORTERO12">'[5]Analisis de Costos'!$G$4449</definedName>
    <definedName name="MORTERO13">'[5]Analisis de Costos'!$G$4431</definedName>
    <definedName name="MORTERO14">'[5]Analisis de Costos'!$G$4442</definedName>
    <definedName name="MOTRAMPA">#REF!</definedName>
    <definedName name="MOZAB">#REF!</definedName>
    <definedName name="MOZABALETAPISO">#REF!</definedName>
    <definedName name="MOZABALETATECHO">#REF!</definedName>
    <definedName name="MOZOCCE">#REF!</definedName>
    <definedName name="MT">#REF!</definedName>
    <definedName name="MUAN1">#REF!</definedName>
    <definedName name="MUAN2">#REF!</definedName>
    <definedName name="MUAN3">#REF!</definedName>
    <definedName name="MUBN1">#REF!</definedName>
    <definedName name="MUCN1">#REF!</definedName>
    <definedName name="MUCN2">#REF!</definedName>
    <definedName name="MUDN1">#REF!</definedName>
    <definedName name="MUDN2">#REF!</definedName>
    <definedName name="muha">'[40]Anal. horm.'!$F$1511</definedName>
    <definedName name="MURO">#REF!</definedName>
    <definedName name="Muro.Bloque.6cm.SNPT">[44]Análisis!$N$808</definedName>
    <definedName name="muro.h.a.20cm">[35]Análisis!$D$729</definedName>
    <definedName name="Muro.Hormigon.Armado.de20">[26]Análisis!$D$286</definedName>
    <definedName name="muro.shee.ambas.caras">'[45]Muros Interiores h=2.8 m '!$E$64</definedName>
    <definedName name="MURO30">#REF!</definedName>
    <definedName name="MUROBOVEDA12A10X2AD">#REF!</definedName>
    <definedName name="MUROGAV">'[5]Analisis de Costos'!#REF!</definedName>
    <definedName name="NATILLA">'[5]Analisis de Costos'!$G$398</definedName>
    <definedName name="NIPLE12X4HG">#REF!</definedName>
    <definedName name="NIPLE34X4HG">#REF!</definedName>
    <definedName name="NIPLECROM38X212">#REF!</definedName>
    <definedName name="OBM172B">'[5]M.O Y Rendtos'!$O$206</definedName>
    <definedName name="Obrero_Hr">[46]MO!$D$11</definedName>
    <definedName name="Ok">[47]INS!$D$567</definedName>
    <definedName name="OMA\01">#REF!</definedName>
    <definedName name="OMA\01A">#REF!</definedName>
    <definedName name="OMA\02">#REF!</definedName>
    <definedName name="OMA\03">#REF!</definedName>
    <definedName name="OMA\04">#REF!</definedName>
    <definedName name="OMA\05">#REF!</definedName>
    <definedName name="OMA\06">#REF!</definedName>
    <definedName name="OMA\07">#REF!</definedName>
    <definedName name="OMA\08">#REF!</definedName>
    <definedName name="OMA\09">#REF!</definedName>
    <definedName name="OMA\10">#REF!</definedName>
    <definedName name="OMA\11">#REF!</definedName>
    <definedName name="OMA\12">#REF!</definedName>
    <definedName name="OMA\13">#REF!</definedName>
    <definedName name="OMA\14">#REF!</definedName>
    <definedName name="OMA\15">#REF!</definedName>
    <definedName name="OMA\16">#REF!</definedName>
    <definedName name="OMA\17">#REF!</definedName>
    <definedName name="OMA\18">#REF!</definedName>
    <definedName name="OMA\19">#REF!</definedName>
    <definedName name="OMA\20">#REF!</definedName>
    <definedName name="OMA\21">#REF!</definedName>
    <definedName name="OMA\22">#REF!</definedName>
    <definedName name="OMA\23">#REF!</definedName>
    <definedName name="OMA\24">#REF!</definedName>
    <definedName name="OMA\25">#REF!</definedName>
    <definedName name="OMA\26">#REF!</definedName>
    <definedName name="OMA\27">#REF!</definedName>
    <definedName name="OMA\27A">#REF!</definedName>
    <definedName name="OMA\27B">#REF!</definedName>
    <definedName name="OMA\28">#REF!</definedName>
    <definedName name="OMA\28A">#REF!</definedName>
    <definedName name="OMA\28B">#REF!</definedName>
    <definedName name="OMA\29">#REF!</definedName>
    <definedName name="OMA\30">#REF!</definedName>
    <definedName name="OMA\31">#REF!</definedName>
    <definedName name="OMA\32">#REF!</definedName>
    <definedName name="OMA\33">#REF!</definedName>
    <definedName name="OMA\65">#REF!</definedName>
    <definedName name="OMA\66">#REF!</definedName>
    <definedName name="OMC\01">#REF!</definedName>
    <definedName name="OMC\02">#REF!</definedName>
    <definedName name="OMC\05">#REF!</definedName>
    <definedName name="OMC\06">#REF!</definedName>
    <definedName name="OMC\10">#REF!</definedName>
    <definedName name="OMC\11">#REF!</definedName>
    <definedName name="OMC\15">#REF!</definedName>
    <definedName name="OMC\16">#REF!</definedName>
    <definedName name="OMC\20">#REF!</definedName>
    <definedName name="OMC\21">#REF!</definedName>
    <definedName name="OMC\25">#REF!</definedName>
    <definedName name="OMC\26">#REF!</definedName>
    <definedName name="OPER1">'[15]M.O Y Rendtos'!$E$7</definedName>
    <definedName name="OPER3">'[15]M.O Y Rendtos'!$G$7</definedName>
    <definedName name="operadorpala">[25]OBRAMANO!$F$72</definedName>
    <definedName name="operadorretro">[25]OBRAMANO!$F$77</definedName>
    <definedName name="operadorrodillo">[25]OBRAMANO!$F$75</definedName>
    <definedName name="operadortractor">[25]OBRAMANO!$F$76</definedName>
    <definedName name="OPERARIOPRIMERA">[48]SALARIOS!$C$10</definedName>
    <definedName name="OPERMAN">#REF!</definedName>
    <definedName name="OPERPAL">#REF!</definedName>
    <definedName name="ORI12FBCO">'[5]Analisis de Costos'!$G$4264</definedName>
    <definedName name="ORI12FBCOFLUX">'[5]Analisis de Costos'!$G$4282</definedName>
    <definedName name="ORI12FBCOFLUXPVC">#REF!</definedName>
    <definedName name="ORI12FBCOPVC">#REF!</definedName>
    <definedName name="ORI12FFLUXBCOCONTRA">#REF!</definedName>
    <definedName name="ORI1FBCO">'[5]Analisis de Costos'!$G$4304</definedName>
    <definedName name="ORI1FBCOFLUX">'[5]Analisis de Costos'!$G$4322</definedName>
    <definedName name="ORI1FBCOFLUXPVC">#REF!</definedName>
    <definedName name="ORI1FBCOPVC">#REF!</definedName>
    <definedName name="ORINAL12">#REF!</definedName>
    <definedName name="ORINALFALDA">#REF!</definedName>
    <definedName name="ORINALPEQ">#REF!</definedName>
    <definedName name="ORIPEQBCO">'[5]Analisis de Costos'!$G$4344</definedName>
    <definedName name="ORIPEQBCOPVC">#REF!</definedName>
    <definedName name="OXIDOROJO">#REF!</definedName>
    <definedName name="P">#REF!</definedName>
    <definedName name="p_1">#N/A</definedName>
    <definedName name="p_2">#N/A</definedName>
    <definedName name="p_3">#N/A</definedName>
    <definedName name="P1XE">#REF!</definedName>
    <definedName name="P1XT">#REF!</definedName>
    <definedName name="P1YE">#REF!</definedName>
    <definedName name="P1YT">#REF!</definedName>
    <definedName name="P2XE">#REF!</definedName>
    <definedName name="P2XT">#REF!</definedName>
    <definedName name="P2YE">#REF!</definedName>
    <definedName name="P3XE">#REF!</definedName>
    <definedName name="P3XT">#REF!</definedName>
    <definedName name="P3YE">#REF!</definedName>
    <definedName name="P3YT">#REF!</definedName>
    <definedName name="P4XE">#REF!</definedName>
    <definedName name="P4XT">#REF!</definedName>
    <definedName name="P4YE">#REF!</definedName>
    <definedName name="P4YT">#REF!</definedName>
    <definedName name="P5XE">#REF!</definedName>
    <definedName name="P5YE">#REF!</definedName>
    <definedName name="P5YT">#REF!</definedName>
    <definedName name="P6XE">#REF!</definedName>
    <definedName name="P6XT">#REF!</definedName>
    <definedName name="P6YE">#REF!</definedName>
    <definedName name="P6YT">#REF!</definedName>
    <definedName name="P7XE">#REF!</definedName>
    <definedName name="P7YE">#REF!</definedName>
    <definedName name="P7YT">#REF!</definedName>
    <definedName name="PABR112EMT">#REF!</definedName>
    <definedName name="PABR1HG">#REF!</definedName>
    <definedName name="PABR212HG">#REF!</definedName>
    <definedName name="PABR2HG">#REF!</definedName>
    <definedName name="PABR34HG">#REF!</definedName>
    <definedName name="PABR3HG">#REF!</definedName>
    <definedName name="PABR58PER">#REF!</definedName>
    <definedName name="PACERO1">#REF!</definedName>
    <definedName name="PACERO12">#REF!</definedName>
    <definedName name="PACERO1225">#REF!</definedName>
    <definedName name="PACERO14">#REF!</definedName>
    <definedName name="PACERO34">#REF!</definedName>
    <definedName name="PACERO38">#REF!</definedName>
    <definedName name="PACERO3825">#REF!</definedName>
    <definedName name="PACERO601">#REF!</definedName>
    <definedName name="PACERO6012">#REF!</definedName>
    <definedName name="PACERO601225">#REF!</definedName>
    <definedName name="PACERO6034">#REF!</definedName>
    <definedName name="PACERO6038">#REF!</definedName>
    <definedName name="PACERO603825">#REF!</definedName>
    <definedName name="PACEROMALLA">#REF!</definedName>
    <definedName name="PADOQUINCLASICOGRIS">#REF!</definedName>
    <definedName name="PADOQUINCLASICOQUEMADO">#REF!</definedName>
    <definedName name="PADOQUINCLASICOROJO">#REF!</definedName>
    <definedName name="PADOQUINCOLONIALGRIS">#REF!</definedName>
    <definedName name="PADOQUINCOLONIALROJO">#REF!</definedName>
    <definedName name="PADOQUINMEDITERRANEODIAMANTEGRIS">#REF!</definedName>
    <definedName name="PADOQUINMEDITERRANEODIAMANTEQUEMADO">#REF!</definedName>
    <definedName name="PADOQUINMEDITERRANEODIAMANTEROJO">#REF!</definedName>
    <definedName name="PADOQUINMEDITERRANEOGRIS">#REF!</definedName>
    <definedName name="PADOQUINMEDITERRANEOQUEMADO">#REF!</definedName>
    <definedName name="PADOQUINMEDITERRANEOROJO">#REF!</definedName>
    <definedName name="PADOQUINOLYMPUSGRIS">#REF!</definedName>
    <definedName name="PADOQUINOLYMPUSNEGRO">#REF!</definedName>
    <definedName name="PADOQUINOLYMPUSQUEMADO">#REF!</definedName>
    <definedName name="PADOQUINOLYMPUSROJO">#REF!</definedName>
    <definedName name="PALM">#REF!</definedName>
    <definedName name="PALPUA14">#REF!</definedName>
    <definedName name="PALPUA16">#REF!</definedName>
    <definedName name="PANEL12CIR">'[5]Analisis de Costos'!$G$3535</definedName>
    <definedName name="PANEL16CIR">'[5]Analisis de Costos'!$G$3542</definedName>
    <definedName name="PANEL24CIR">'[5]Analisis de Costos'!$G$3549</definedName>
    <definedName name="PANEL2CIR">'[5]Analisis de Costos'!$G$3507</definedName>
    <definedName name="PANEL4CIR">'[5]Analisis de Costos'!$G$3514</definedName>
    <definedName name="PANEL612CONTRA">#REF!</definedName>
    <definedName name="PANEL6CIR">'[5]Analisis de Costos'!$G$3521</definedName>
    <definedName name="PANEL8CIR">'[5]Analisis de Costos'!$G$3528</definedName>
    <definedName name="PANGULAR12X18">#REF!</definedName>
    <definedName name="PANGULAR12X316">#REF!</definedName>
    <definedName name="PANGULAR15X14">#REF!</definedName>
    <definedName name="PANGULAR1X14">#REF!</definedName>
    <definedName name="PANGULAR1X18">#REF!</definedName>
    <definedName name="PANGULAR25X14">#REF!</definedName>
    <definedName name="PANGULAR2X14">#REF!</definedName>
    <definedName name="PANGULAR34X316">#REF!</definedName>
    <definedName name="PANGULAR3X14">#REF!</definedName>
    <definedName name="PANTALLA">#REF!</definedName>
    <definedName name="PAÑ01">#REF!</definedName>
    <definedName name="PAÑETE">#REF!</definedName>
    <definedName name="PAÑETEC">#REF!</definedName>
    <definedName name="PAÑETEL">#REF!</definedName>
    <definedName name="PAÑETER">#REF!</definedName>
    <definedName name="PAÑETET">#REF!</definedName>
    <definedName name="PARAGOMASCONTRA">#REF!</definedName>
    <definedName name="partinuevas">#REF!</definedName>
    <definedName name="PASBLAMACANOR14X40X6">#REF!</definedName>
    <definedName name="PBANERAHFBCA">#REF!</definedName>
    <definedName name="PBANERAHFCOL">#REF!</definedName>
    <definedName name="PBANERALIVBCA">#REF!</definedName>
    <definedName name="PBANERALIVCOL">#REF!</definedName>
    <definedName name="PBANERAPVCBCA">#REF!</definedName>
    <definedName name="PBANERAPVCCOL">#REF!</definedName>
    <definedName name="PBARRAC12">#REF!</definedName>
    <definedName name="PBARRAC34">#REF!</definedName>
    <definedName name="PBARRAC58">#REF!</definedName>
    <definedName name="PBARRAT10">#REF!</definedName>
    <definedName name="PBARRAT4">#REF!</definedName>
    <definedName name="PBARRAT6">#REF!</definedName>
    <definedName name="PBARRAT7">#REF!</definedName>
    <definedName name="PBIDETBCO">#REF!</definedName>
    <definedName name="PBIDETCOL">#REF!</definedName>
    <definedName name="PBITUPOL25MM5">#REF!</definedName>
    <definedName name="PBITUPOL3MM10">#REF!</definedName>
    <definedName name="PBITUPOL4MM510">#REF!</definedName>
    <definedName name="PBLINTEL6">#REF!</definedName>
    <definedName name="PBLINTEL6X8X8">#REF!</definedName>
    <definedName name="PBLOCK10">#REF!</definedName>
    <definedName name="PBLOCK12">#REF!</definedName>
    <definedName name="PBLOCK4">#REF!</definedName>
    <definedName name="PBLOCK4BARRO">#REF!</definedName>
    <definedName name="PBLOCK5">#REF!</definedName>
    <definedName name="PBLOCK6">#REF!</definedName>
    <definedName name="PBLOCK6BARRO">#REF!</definedName>
    <definedName name="PBLOCK8">#REF!</definedName>
    <definedName name="PBLOCK8BARRO">#REF!</definedName>
    <definedName name="PBLOCKRUST4">#REF!</definedName>
    <definedName name="PBLOCKRUST8">#REF!</definedName>
    <definedName name="PBLOQUETECHO11X20X20GRIS">#REF!</definedName>
    <definedName name="PBLOQUETECHO15X60COLOR">#REF!</definedName>
    <definedName name="PBLOQUETECHO15X60GRIS">#REF!</definedName>
    <definedName name="PBLOVIGA6">#REF!</definedName>
    <definedName name="PBLOVIGA8">#REF!</definedName>
    <definedName name="PBOTONTIMBRE">#REF!</definedName>
    <definedName name="PCABASBACANOR">#REF!</definedName>
    <definedName name="PCARRETILLA">#REF!</definedName>
    <definedName name="PCER01">#REF!</definedName>
    <definedName name="PCER02">#REF!</definedName>
    <definedName name="PCER03">#REF!</definedName>
    <definedName name="PCER04">#REF!</definedName>
    <definedName name="PCER05">#REF!</definedName>
    <definedName name="PCER06">#REF!</definedName>
    <definedName name="PCER07">#REF!</definedName>
    <definedName name="PCER08">#REF!</definedName>
    <definedName name="PCER09">#REF!</definedName>
    <definedName name="PCER10">#REF!</definedName>
    <definedName name="PCER11">#REF!</definedName>
    <definedName name="PCER12">#REF!</definedName>
    <definedName name="PCONVARTIE58">#REF!</definedName>
    <definedName name="PCOPAF212">#REF!</definedName>
    <definedName name="PCUBO10">#REF!</definedName>
    <definedName name="PCUBO8">#REF!</definedName>
    <definedName name="PDUCHA">#REF!</definedName>
    <definedName name="PEON">#REF!</definedName>
    <definedName name="PEONCARP">#REF!</definedName>
    <definedName name="PERFIL_CUADRADO_34">[49]INSU!$B$91</definedName>
    <definedName name="pergolado.area.piscina">[35]Análisis!$D$1633</definedName>
    <definedName name="PESCOBAPLASTICA">#REF!</definedName>
    <definedName name="PESTILLO">#REF!</definedName>
    <definedName name="PFREGADERO1">#REF!</definedName>
    <definedName name="PFREGADERO2">#REF!</definedName>
    <definedName name="PGLOBO6">#REF!</definedName>
    <definedName name="PGRANITO30BCO">#REF!</definedName>
    <definedName name="PGRANITO30GRIS">#REF!</definedName>
    <definedName name="PGRANITO40BCO">#REF!</definedName>
    <definedName name="PGRANITOBOTICELLI40BCO">#REF!</definedName>
    <definedName name="PGRANITOBOTICELLI40COL">#REF!</definedName>
    <definedName name="PGRANITOPERROY40">#REF!</definedName>
    <definedName name="PGRAPA1">#REF!</definedName>
    <definedName name="PHCH23BCO">#REF!</definedName>
    <definedName name="PHCH23COL">#REF!</definedName>
    <definedName name="PHCH23GRIS">#REF!</definedName>
    <definedName name="PHCH4BCO">#REF!</definedName>
    <definedName name="PHCH4GRIS">#REF!</definedName>
    <definedName name="PHCH4VERDE">#REF!</definedName>
    <definedName name="PHCHBOTIBCO">#REF!</definedName>
    <definedName name="PHCHBOTIVERDE">#REF!</definedName>
    <definedName name="PHCHPROYAL">#REF!</definedName>
    <definedName name="PHCHSUPERBCO">#REF!</definedName>
    <definedName name="PHCHSUPERCOL">#REF!</definedName>
    <definedName name="PHCHSVIBRBCO">#REF!</definedName>
    <definedName name="PHCHSVIBRCOL">#REF!</definedName>
    <definedName name="PHCHSVIBRGRIS">#REF!</definedName>
    <definedName name="PHCHSVIBRRUSBCO">#REF!</definedName>
    <definedName name="PHCHSVIBRRUSCOL">#REF!</definedName>
    <definedName name="PHCHSVIBRRUSGRIS">#REF!</definedName>
    <definedName name="PIEZAS">#REF!</definedName>
    <definedName name="PINO">#REF!</definedName>
    <definedName name="Pino_Bruto_Americano">[20]Insumos!$B$75:$D$75</definedName>
    <definedName name="PINO1X4X12">#REF!</definedName>
    <definedName name="PINO1X4X12TRAT">#REF!</definedName>
    <definedName name="PINOBRUTO1x4x10">#REF!</definedName>
    <definedName name="PINOBRUTO4x4x12">#REF!</definedName>
    <definedName name="PINOBRUTOTRAT">#REF!</definedName>
    <definedName name="PINOBRUTOTRAT1x4x10">#REF!</definedName>
    <definedName name="PINOBRUTOTRAT4x4x12">#REF!</definedName>
    <definedName name="PINODOROBCOALA">#REF!</definedName>
    <definedName name="PINODOROBCOCORR">#REF!</definedName>
    <definedName name="PINODOROBCOST">#REF!</definedName>
    <definedName name="PINODOROCOLALA">#REF!</definedName>
    <definedName name="PINODOROFLUX">#REF!</definedName>
    <definedName name="PINT\01">#REF!</definedName>
    <definedName name="PINT\05">#REF!</definedName>
    <definedName name="PINT\10">#REF!</definedName>
    <definedName name="PINT\11">#REF!</definedName>
    <definedName name="PINT\12">#REF!</definedName>
    <definedName name="PINT\13">#REF!</definedName>
    <definedName name="PINT\14">#REF!</definedName>
    <definedName name="PINTERRUPTOR3VIAS">#REF!</definedName>
    <definedName name="PINTERRUPTOR4VIAS">#REF!</definedName>
    <definedName name="PINTERRUPTORPILOTO">#REF!</definedName>
    <definedName name="PINTERRUPTORSEG100A2P">#REF!</definedName>
    <definedName name="PINTERRUPTORSEG30A2P">#REF!</definedName>
    <definedName name="PINTERRUPTORSEG60A2P">#REF!</definedName>
    <definedName name="PINTLACA">'[5]Analisis de Costos'!$G$4495</definedName>
    <definedName name="PINTMAN">'[5]Analisis de Costos'!$G$4508</definedName>
    <definedName name="PINTMANAND">'[5]Analisis de Costos'!$G$4516</definedName>
    <definedName name="pintura.mant.puertas">[50]Análisis!$D$1164</definedName>
    <definedName name="pintura.sobre.clavot">[33]Análisis!$D$1556</definedName>
    <definedName name="Piso.Ceramica.B">[26]Análisis!$D$541</definedName>
    <definedName name="Piso.Ceramica.C">[26]Análisis!$D$560</definedName>
    <definedName name="piso.granito.ext.crema">[26]Análisis!$D$415</definedName>
    <definedName name="piso.granito.ext.rosado">[26]Análisis!$D$427</definedName>
    <definedName name="piso.granito.ext.rozado">[26]Análisis!$D$427</definedName>
    <definedName name="Piso.granito.fondo.blanco">[26]Análisis!$D$449</definedName>
    <definedName name="Piso.granito.fondo.gris">[26]Análisis!$D$460</definedName>
    <definedName name="piso.granito.p.exterior.rojo">[26]Análisis!$D$438</definedName>
    <definedName name="piso.granito.p.exterior.rosado">[26]Análisis!$D$438</definedName>
    <definedName name="piso.mosaico.25x25">[33]Análisis!$D$1256</definedName>
    <definedName name="piso.porcelanato.40x40">[26]Análisis!$D$491</definedName>
    <definedName name="PISOADOCLAGRIS">'[5]Analisis de Costos'!$G$4555</definedName>
    <definedName name="PISOADOCLAQUEM">'[5]Analisis de Costos'!$G$4573</definedName>
    <definedName name="PISOADOCLAROJO">'[5]Analisis de Costos'!$G$4564</definedName>
    <definedName name="PISOADOCOLGRIS">'[5]Analisis de Costos'!$G$4582</definedName>
    <definedName name="PISOADOCOLROJO">'[5]Analisis de Costos'!$G$4591</definedName>
    <definedName name="PISOADOMEDGRIS">'[5]Analisis de Costos'!$G$4600</definedName>
    <definedName name="PISOADOMEDQUEM">'[5]Analisis de Costos'!$G$4618</definedName>
    <definedName name="PISOADOMEDROJO">'[5]Analisis de Costos'!$G$4609</definedName>
    <definedName name="PISOC">#REF!</definedName>
    <definedName name="PISOCER">#REF!</definedName>
    <definedName name="PISOGRA1233030BCO">'[5]Analisis de Costos'!$G$4674</definedName>
    <definedName name="PISOGRA1233030GRIS">#REF!</definedName>
    <definedName name="PISOGRA1234040BCO">'[5]Analisis de Costos'!$G$4692</definedName>
    <definedName name="PISOGRABOTI4040BCO">'[5]Analisis de Costos'!$G$4647</definedName>
    <definedName name="PISOGRABOTI4040COL">'[5]Analisis de Costos'!$G$4656</definedName>
    <definedName name="PISOGRAPROY4040">'[5]Analisis de Costos'!$G$4665</definedName>
    <definedName name="PISOH">#REF!</definedName>
    <definedName name="PISOHFV10">'[5]Analisis de Costos'!$G$4852</definedName>
    <definedName name="PISOLADEXAPEQ">'[5]Analisis de Costos'!$G$4869</definedName>
    <definedName name="PISOLADFERIAPEQ">'[5]Analisis de Costos'!$G$4877</definedName>
    <definedName name="PISOMOSROJ2525">'[5]Analisis de Costos'!$G$4885</definedName>
    <definedName name="PISOPUL10">'[5]Analisis de Costos'!$G$4861</definedName>
    <definedName name="PISOS">#REF!</definedName>
    <definedName name="PISOS\01">#REF!</definedName>
    <definedName name="PISOS\02">#REF!</definedName>
    <definedName name="PISOS\03">#REF!</definedName>
    <definedName name="PISOS\03A">#REF!</definedName>
    <definedName name="PISOS\03B">#REF!</definedName>
    <definedName name="PISOS\04">#REF!</definedName>
    <definedName name="PISOS\05">#REF!</definedName>
    <definedName name="PISOS\06">#REF!</definedName>
    <definedName name="PISOS\07">#REF!</definedName>
    <definedName name="PISOS\10">#REF!</definedName>
    <definedName name="PISOS\11">#REF!</definedName>
    <definedName name="PLADRILLO2X2X8">#REF!</definedName>
    <definedName name="PLADRILLO2X4X8">#REF!</definedName>
    <definedName name="PLAMPARAFLUORES24">#REF!</definedName>
    <definedName name="PLAMPARAFLUORESSUP2TDIFTRANS">#REF!</definedName>
    <definedName name="planta.electrica500w">[26]Resumen!$D$25</definedName>
    <definedName name="PLATEA">#REF!</definedName>
    <definedName name="PLAVADERO1">#REF!</definedName>
    <definedName name="PLAVADERO2">#REF!</definedName>
    <definedName name="PLAVBCO">#REF!</definedName>
    <definedName name="PLAVBCOPEQ">#REF!</definedName>
    <definedName name="PLAVCOL">#REF!</definedName>
    <definedName name="PLAVOVABCO">#REF!</definedName>
    <definedName name="PLAVOVACOL">#REF!</definedName>
    <definedName name="PLAVPEDCOL">#REF!</definedName>
    <definedName name="PLIGADORA2">#REF!</definedName>
    <definedName name="PLOM\01">#REF!</definedName>
    <definedName name="PLOMERO">#REF!</definedName>
    <definedName name="PLOMEROAYUDANTE">#REF!</definedName>
    <definedName name="PLOMEROOFICIAL">#REF!</definedName>
    <definedName name="PLOSABARROEXAGDE">#REF!</definedName>
    <definedName name="PLOSABARROEXAGONALPEQUEÑA">#REF!</definedName>
    <definedName name="PLOSABARROFERIAGDE">#REF!</definedName>
    <definedName name="PLOSABARROFERIAPEQ">#REF!</definedName>
    <definedName name="PMALLA38">#REF!</definedName>
    <definedName name="PMALLACAL9HG6">#REF!</definedName>
    <definedName name="PMALLACAL9HG7">#REF!</definedName>
    <definedName name="PMES12COLOR">#REF!</definedName>
    <definedName name="PMES23BCO">#REF!</definedName>
    <definedName name="PMES23GRAVCOL">#REF!</definedName>
    <definedName name="PMES23GRAVGRIS">#REF!</definedName>
    <definedName name="PMES23GRIS">#REF!</definedName>
    <definedName name="PMES4BCO">#REF!</definedName>
    <definedName name="PMOSAICO25X25ROJO">#REF!</definedName>
    <definedName name="PMOSAICOGRAVILLA30X30BLANCO">#REF!</definedName>
    <definedName name="PMOSAICOGRAVILLA30X30GRIS">#REF!</definedName>
    <definedName name="PMOSAICOGRAVILLA30X30ROJO">#REF!</definedName>
    <definedName name="PMOSAICOGRAVILLA30X30SUPERBLANCO">#REF!</definedName>
    <definedName name="PMOSAICOGRAVILLA30X30SUPERCOLOR">#REF!</definedName>
    <definedName name="PMOSAICOGRAVILLA30X30SUPERGRIS">#REF!</definedName>
    <definedName name="PORTACANDADO">#REF!</definedName>
    <definedName name="POZO10">#REF!</definedName>
    <definedName name="POZO8">#REF!</definedName>
    <definedName name="PPAL1123CDOB">#REF!</definedName>
    <definedName name="PPAL1123CSENC">#REF!</definedName>
    <definedName name="PPALACUADRADA">#REF!</definedName>
    <definedName name="PPALAREDONDA">#REF!</definedName>
    <definedName name="PPANEL12A24">#REF!</definedName>
    <definedName name="PPANEL2A4">#REF!</definedName>
    <definedName name="PPANEL4A8">#REF!</definedName>
    <definedName name="PPANEL6A12">#REF!</definedName>
    <definedName name="PPANEL8A16">#REF!</definedName>
    <definedName name="PPANRLCON100">#REF!</definedName>
    <definedName name="PPANRLCON60">#REF!</definedName>
    <definedName name="PPARAGOMA">#REF!</definedName>
    <definedName name="PPATIO">#REF!</definedName>
    <definedName name="PPERFIL112X112">#REF!</definedName>
    <definedName name="PPERFIL1X1">#REF!</definedName>
    <definedName name="PPERFIL1X2">#REF!</definedName>
    <definedName name="PPERFIL2X2">#REF!</definedName>
    <definedName name="PPERFIL2X3">#REF!</definedName>
    <definedName name="PPERFIL2X4">#REF!</definedName>
    <definedName name="PPERFIL3X3">#REF!</definedName>
    <definedName name="PPERFIL4X4">#REF!</definedName>
    <definedName name="PPERFILHG112X112">#REF!</definedName>
    <definedName name="PPERFILHG2X2">#REF!</definedName>
    <definedName name="PPERFILHG2X3">#REF!</definedName>
    <definedName name="PPERFILHG34X34">#REF!</definedName>
    <definedName name="PPINTACRIBCO">#REF!</definedName>
    <definedName name="PPINTACRIEXT">#REF!</definedName>
    <definedName name="PPINTEPOX">#REF!</definedName>
    <definedName name="PPINTMAN">#REF!</definedName>
    <definedName name="PPLA112X14">#REF!</definedName>
    <definedName name="PPLA12X18">#REF!</definedName>
    <definedName name="PPLA12X316">#REF!</definedName>
    <definedName name="PPLA2X14">#REF!</definedName>
    <definedName name="PPLA34X14">#REF!</definedName>
    <definedName name="PPLA34X316">#REF!</definedName>
    <definedName name="PPLA3X14">#REF!</definedName>
    <definedName name="PPLA4X14">#REF!</definedName>
    <definedName name="PPUERTAENR">#REF!</definedName>
    <definedName name="PRASTRILLO">#REF!</definedName>
    <definedName name="pre_abrasadera_2pulg">[17]PRE!$F$206</definedName>
    <definedName name="pre_abrasadera_3pulg">[17]PRE!$F$199</definedName>
    <definedName name="pre_abrasadera_4pulg">[17]PRE!$F$192</definedName>
    <definedName name="pre_mortero_13">[17]PRE!$F$58</definedName>
    <definedName name="pre_mortero_14">[17]PRE!$F$65</definedName>
    <definedName name="pre_muro_ha">[17]PRE!$F$102</definedName>
    <definedName name="pre_pañete">[17]PRE!$F$129</definedName>
    <definedName name="pre_sold_pp_0.75pulg">[17]PRE!$F$257</definedName>
    <definedName name="pre_sold_pp_1.5pulg">[17]PRE!$F$245</definedName>
    <definedName name="pre_sold_pp_1pulg">[17]PRE!$F$251</definedName>
    <definedName name="pre_sold_pp_2pulg">[17]PRE!$F$239</definedName>
    <definedName name="pre_sold_pp_3pulg">[17]PRE!$F$233</definedName>
    <definedName name="pre_sold_pp_4pulg">[17]PRE!$F$227</definedName>
    <definedName name="pre_viga_ha">[17]PRE!$F$90</definedName>
    <definedName name="PREC._UNITARIO">#N/A</definedName>
    <definedName name="PREJASLIV">#REF!</definedName>
    <definedName name="PREJASREF">#REF!</definedName>
    <definedName name="PREPARARPISO">#REF!</definedName>
    <definedName name="prueba">#REF!</definedName>
    <definedName name="Prueba_en_Compactación_con_equipo">[6]Insumos!#REF!</definedName>
    <definedName name="prueba2">#REF!</definedName>
    <definedName name="PSILICOOLCRI">#REF!</definedName>
    <definedName name="PSOLDADURA">#REF!</definedName>
    <definedName name="PSTYROF2X4X1">#REF!</definedName>
    <definedName name="PTABLETAAMARILLA">#REF!</definedName>
    <definedName name="PTABLETAGRIS">#REF!</definedName>
    <definedName name="PTABLETAQUEMADA">#REF!</definedName>
    <definedName name="PTABLETAROJA">#REF!</definedName>
    <definedName name="PTAFRANCAOBA">'[5]Analisis de Costos'!$G$5044</definedName>
    <definedName name="PTAFRANCAOBAM2">'[5]Analisis de Costos'!$D$5044</definedName>
    <definedName name="PTAPAC24INTPVC">#REF!</definedName>
    <definedName name="PTAPAC24MET">#REF!</definedName>
    <definedName name="PTAPAC24TCMET">#REF!</definedName>
    <definedName name="PTAPAC24TCPVC">#REF!</definedName>
    <definedName name="PTAPANCORCAOBA">'[5]Analisis de Costos'!$G$5015</definedName>
    <definedName name="PTAPANCORCAOBA2.3X8.4">#REF!</definedName>
    <definedName name="PTAPANCORCAOBA3X8.4">#REF!</definedName>
    <definedName name="PTAPANCORCAOBAM2">'[5]Analisis de Costos'!$D$5015</definedName>
    <definedName name="PTAPANCORPINO">'[5]Analisis de Costos'!$G$5006</definedName>
    <definedName name="PTAPANCORPINOM2">'[5]Analisis de Costos'!$D$5006</definedName>
    <definedName name="PTAPANESPCAOBA">'[5]Analisis de Costos'!$G$5024</definedName>
    <definedName name="PTAPANESPCAOBAM2">'[5]Analisis de Costos'!$D$5024</definedName>
    <definedName name="PTAPANVAIVENCAOBA">'[5]Analisis de Costos'!$G$5032</definedName>
    <definedName name="PTAPANVAIVENCAOBAM2">'[5]Analisis de Costos'!$D$5032</definedName>
    <definedName name="PTAPLY">'[5]Analisis de Costos'!$G$4997</definedName>
    <definedName name="PTAPLYM2">'[5]Analisis de Costos'!$D$4997</definedName>
    <definedName name="PTEJA16">#REF!</definedName>
    <definedName name="PTEJA16ESP">#REF!</definedName>
    <definedName name="PTEJA18">#REF!</definedName>
    <definedName name="PTEJA18ESP">#REF!</definedName>
    <definedName name="PTEJATIPOS">#REF!</definedName>
    <definedName name="PTERM114">#REF!</definedName>
    <definedName name="PTIMBRECORRIENTE">#REF!</definedName>
    <definedName name="PTINA">#REF!</definedName>
    <definedName name="PTOREXAASB">#REF!</definedName>
    <definedName name="PTPACISAL2424">#REF!</definedName>
    <definedName name="PTUBOHG112X15">#REF!</definedName>
    <definedName name="PTUBOHG114X20">#REF!</definedName>
    <definedName name="pu1_2">"$#REF!.$E$1:$E$65534"</definedName>
    <definedName name="pu1_3">"$#REF!.$E$1:$E$65534"</definedName>
    <definedName name="PU6_2">"$#REF!.$E$1:$E$65534"</definedName>
    <definedName name="PU6_3">"$#REF!.$E$1:$E$65534"</definedName>
    <definedName name="PUCEMENTO">[43]Análisis!$H$126</definedName>
    <definedName name="PUCERAMICA15X15PARED">'[6]Análisis de Precios'!#REF!</definedName>
    <definedName name="PUCOLUMNAS_C1">'[20]Análisis de Precios'!$F$210</definedName>
    <definedName name="PUCOLUMNAS_C10">'[6]Análisis de Precios'!#REF!</definedName>
    <definedName name="PUCOLUMNAS_C11">'[6]Análisis de Precios'!#REF!</definedName>
    <definedName name="PUCOLUMNAS_C12">'[6]Análisis de Precios'!#REF!</definedName>
    <definedName name="Puerta_Corred._Alum__Anod._Bce._Vid._Transp.">[6]Insumos!#REF!</definedName>
    <definedName name="Puerta_Corred._Alum__Anod._Nor._Vid._Bce._Liso">[6]Insumos!#REF!</definedName>
    <definedName name="Puerta_Corred._Alum__Anod._Nor._Vid._Bce._Mart.">[6]Insumos!#REF!</definedName>
    <definedName name="Puerta_Corred._Alum__Anod._Nor._Vid._Transp.">[6]Insumos!#REF!</definedName>
    <definedName name="Puerta_corrediza___BCE._VID._TRANSP.">[6]Insumos!#REF!</definedName>
    <definedName name="Puerta_corrediza___BCE._VID._TRANSP._LISO">[6]Insumos!#REF!</definedName>
    <definedName name="Puerta_de_Pino_Apanelada">[6]Insumos!#REF!</definedName>
    <definedName name="Puerta_Pino_Americano_Tratado">[6]Insumos!#REF!</definedName>
    <definedName name="PUERTACA">#REF!</definedName>
    <definedName name="PUERTACAESP">#REF!</definedName>
    <definedName name="PUERTACAFRAN">#REF!</definedName>
    <definedName name="PUERTAPERF1X1YMALLA1CONTRA">#REF!</definedName>
    <definedName name="PUERTAPI">#REF!</definedName>
    <definedName name="PUERTAPI802102PAN">#REF!</definedName>
    <definedName name="PUERTAPI8021046PAN">#REF!</definedName>
    <definedName name="PUERTAPLE86210CRIS">#REF!</definedName>
    <definedName name="PUERTAPLY">#REF!</definedName>
    <definedName name="Puertas_de_Plywood_3_16">[6]Insumos!#REF!</definedName>
    <definedName name="Puertas_Pino_Apanelada">[6]Insumos!#REF!</definedName>
    <definedName name="PULESC">#REF!</definedName>
    <definedName name="PULMES">#REF!</definedName>
    <definedName name="pulosacalzada">[43]Análisis!#REF!</definedName>
    <definedName name="PULREPPVIEJO">#REF!</definedName>
    <definedName name="PULSUPER">#REF!</definedName>
    <definedName name="PULYCRISTAL">#REF!</definedName>
    <definedName name="PULYSAL">#REF!</definedName>
    <definedName name="PUPINTURAACRILICAEXTERIOR">'[6]Análisis de Precios'!#REF!</definedName>
    <definedName name="PUPINTURAACRILICAINTERIOR">'[6]Análisis de Precios'!#REF!</definedName>
    <definedName name="PUPINTURACAL">'[6]Análisis de Precios'!#REF!</definedName>
    <definedName name="PUPINTURAMANTENIMIENTO">'[6]Análisis de Precios'!#REF!</definedName>
    <definedName name="puvigastransversales">[43]Análisis!#REF!</definedName>
    <definedName name="PUZAPATACOMBINADA_C1_C4">'[6]Análisis de Precios'!#REF!</definedName>
    <definedName name="PUZOCALOCERAMICACRIOLLADE20">'[6]Análisis de Precios'!#REF!</definedName>
    <definedName name="PVARTIE586">#REF!</definedName>
    <definedName name="PVENTAABCO">#REF!</definedName>
    <definedName name="PVENTAABRONCE">#REF!</definedName>
    <definedName name="PVENTAAVIDRIOB">#REF!</definedName>
    <definedName name="PVENTBBVIDRIO">#REF!</definedName>
    <definedName name="PVENTBBVIDRIOB">#REF!</definedName>
    <definedName name="PVENTBCO">#REF!</definedName>
    <definedName name="PVENTSALAAMALUNATVC">#REF!</definedName>
    <definedName name="PVIBRAZO30X30BLANCO">#REF!</definedName>
    <definedName name="PVIBRAZO30X30COLOR">#REF!</definedName>
    <definedName name="PVIBRAZO30X30GRIS">#REF!</definedName>
    <definedName name="PVIBRAZO30X30VERDE">#REF!</definedName>
    <definedName name="PVIBRAZO40X40BLANCO">#REF!</definedName>
    <definedName name="PVIBRAZO40X40COLOR">#REF!</definedName>
    <definedName name="PVIBRAZO40X40GRIS">#REF!</definedName>
    <definedName name="PVIBRAZO40X40VERDE">#REF!</definedName>
    <definedName name="PVIBRORUSTICO30X30BLANCO">#REF!</definedName>
    <definedName name="PVIBRORUSTICO30X30COLOR">#REF!</definedName>
    <definedName name="PVIBRORUSTICO30X30GRIS">#REF!</definedName>
    <definedName name="PVIBRORUSTICO30X30ROJOVIVO">#REF!</definedName>
    <definedName name="PVIBRORUSTICO30X30VERDE">#REF!</definedName>
    <definedName name="PVOBRORUSTICO30X30CREMA">#REF!</definedName>
    <definedName name="PWINCHE2000K">#REF!</definedName>
    <definedName name="PZGRANITO30BCO">#REF!</definedName>
    <definedName name="PZGRANITO30GRIS">#REF!</definedName>
    <definedName name="PZGRANITO40BCO">#REF!</definedName>
    <definedName name="PZGRANITOBOTICELLI40BCO">#REF!</definedName>
    <definedName name="PZGRANITOBOTICELLI40COL">#REF!</definedName>
    <definedName name="PZGRANITOPERROY40">#REF!</definedName>
    <definedName name="PZMOSAICO25ROJ">#REF!</definedName>
    <definedName name="PZOCALOBARRO10X3">#REF!</definedName>
    <definedName name="PZOCESC12COL">#REF!</definedName>
    <definedName name="PZOCESC23BCO">#REF!</definedName>
    <definedName name="PZOCESC23COL">#REF!</definedName>
    <definedName name="PZOCESC23GRAVGRIS">#REF!</definedName>
    <definedName name="PZOCESC23GRAVSUPERBCO">#REF!</definedName>
    <definedName name="PZOCESC23GRIS">#REF!</definedName>
    <definedName name="PZOCESC4BCO">#REF!</definedName>
    <definedName name="PZOCESC4GRIS">#REF!</definedName>
    <definedName name="PZOCESCBOTIBCO">#REF!</definedName>
    <definedName name="PZOCESCBOTICOL">#REF!</definedName>
    <definedName name="PZOCESCPROYAL">#REF!</definedName>
    <definedName name="PZOCESCSUPERBCO">#REF!</definedName>
    <definedName name="PZOCESCSUPERCOL">#REF!</definedName>
    <definedName name="PZOCESCVIBCOL">#REF!</definedName>
    <definedName name="PZOCESCVIBGRIS">#REF!</definedName>
    <definedName name="qq">'[5]ANALISIS NUEVOS'!$F$32</definedName>
    <definedName name="QUICIOGRA30BCO">'[5]Analisis de Costos'!$G$4899</definedName>
    <definedName name="QUICIOGRA40BCO">'[5]Analisis de Costos'!$G$4906</definedName>
    <definedName name="QUICIOGRABOTI40COL">'[5]Analisis de Costos'!$G$4892</definedName>
    <definedName name="QUICIOLAD">'[5]Analisis de Costos'!$G$4920</definedName>
    <definedName name="QUICIOMOS25ROJ">'[5]Analisis de Costos'!$G$4913</definedName>
    <definedName name="QUIEBRASOLESVERTCONTRA">#REF!</definedName>
    <definedName name="RAMPA">#REF!</definedName>
    <definedName name="RAMPAE">#REF!</definedName>
    <definedName name="REDBUSHG12X38">#REF!</definedName>
    <definedName name="REDPVCDREN3X112">#REF!</definedName>
    <definedName name="REDPVCDREN3X2">#REF!</definedName>
    <definedName name="REDPVCDREN4X2">#REF!</definedName>
    <definedName name="REDPVCDREN4X3">#REF!</definedName>
    <definedName name="REDPVCDREN6X4">#REF!</definedName>
    <definedName name="REDPVCPRES112X1">#REF!</definedName>
    <definedName name="REDPVCPRES2X1">#REF!</definedName>
    <definedName name="REDPVCPRES34X12">#REF!</definedName>
    <definedName name="REDPVCPRES4X2">#REF!</definedName>
    <definedName name="REDPVCPRES4X3">#REF!</definedName>
    <definedName name="REG10104CRIOLLO">#REF!</definedName>
    <definedName name="REG12124CRIOLLO">#REF!</definedName>
    <definedName name="REG44USA">#REF!</definedName>
    <definedName name="REG55USA">#REF!</definedName>
    <definedName name="REG664CRIOLLO">#REF!</definedName>
    <definedName name="REG884CRIOLLO">#REF!</definedName>
    <definedName name="regi">[51]Presupuesto!#REF!</definedName>
    <definedName name="REGISTRO">#REF!</definedName>
    <definedName name="REGLA">#REF!</definedName>
    <definedName name="REINTER">#REF!</definedName>
    <definedName name="REJILLAPISO">#REF!</definedName>
    <definedName name="REJILLAPISOALUM">#REF!</definedName>
    <definedName name="REL_REP">[39]Análisis!$H$335</definedName>
    <definedName name="RELIEVE">#REF!</definedName>
    <definedName name="Rell.caliche">'[31]Insumos materiales'!$J$32</definedName>
    <definedName name="RELLENO">#REF!</definedName>
    <definedName name="RELLENOCAL">'[5]Analisis de Costos'!$G$5066</definedName>
    <definedName name="RELLENOCALEQ">'[5]Analisis de Costos'!$G$5073</definedName>
    <definedName name="RELLENOCALGRAN">'[5]Analisis de Costos'!$G$5080</definedName>
    <definedName name="RELLENOCALGRANEQ">'[5]Analisis de Costos'!$G$5088</definedName>
    <definedName name="RELLENOGRAN">'[5]Analisis de Costos'!$G$5053</definedName>
    <definedName name="RELLENOGRANEQ">'[5]Analisis de Costos'!$G$5060</definedName>
    <definedName name="RELLENOGRANZOTECONTRA">#REF!</definedName>
    <definedName name="RELLENOH">#REF!</definedName>
    <definedName name="RELLENOREP">'[5]Analisis de Costos'!$G$5093</definedName>
    <definedName name="RELLENOREPEQ">'[5]Analisis de Costos'!$G$5099</definedName>
    <definedName name="REMOCIONCVMANO">'[5]Analisis de Costos'!$G$5103</definedName>
    <definedName name="REMREINSTTRANSFCONTRA">#REF!</definedName>
    <definedName name="REPAGUA1CONTRA">#REF!</definedName>
    <definedName name="REPAGUA2CONTRA">#REF!</definedName>
    <definedName name="REPARRASTRE4CONTRA">#REF!</definedName>
    <definedName name="REPARRASTRE6CONTRA">#REF!</definedName>
    <definedName name="REPELLOTECHO">'[5]Analisis de Costos'!$G$421</definedName>
    <definedName name="REPLANTEO">'[5]Analisis de Costos'!$G$5117</definedName>
    <definedName name="REPLANTEOM">'[5]Analisis de Costos'!$G$5118</definedName>
    <definedName name="REPLANTEOM2">#REF!</definedName>
    <definedName name="REPORTE_02">#N/A</definedName>
    <definedName name="REPORTE_03">#N/A</definedName>
    <definedName name="REPORTE_04">#N/A</definedName>
    <definedName name="REPORTE_05">#N/A</definedName>
    <definedName name="REPORTE_06">#N/A</definedName>
    <definedName name="REPORTE_07">#N/A</definedName>
    <definedName name="REPORTE_08">#N/A</definedName>
    <definedName name="REPORTE_09">#N/A</definedName>
    <definedName name="RESANE">'[5]Analisis de Costos'!$G$403</definedName>
    <definedName name="REUBPLANTA400CONTRA">#REF!</definedName>
    <definedName name="REUBSWTRANSF1000CONTRA">#REF!</definedName>
    <definedName name="REV">#REF!</definedName>
    <definedName name="REVCER01">'[5]Analisis de Costos'!$G$5130</definedName>
    <definedName name="REVCER09">'[5]Analisis de Costos'!$G$5138</definedName>
    <definedName name="Revest.en.piedra.coralina">[26]Análisis!$D$638</definedName>
    <definedName name="Revest.marmol">[26]Análisis!$D$591</definedName>
    <definedName name="Revest.Porcelanato30x60">[26]Análisis!$D$610</definedName>
    <definedName name="REVEST\01">#REF!</definedName>
    <definedName name="REVEST\02">#REF!</definedName>
    <definedName name="REVEST\03">#REF!</definedName>
    <definedName name="REVLAD248">'[5]Analisis de Costos'!$G$5151</definedName>
    <definedName name="REVLADBIS228">'[5]Analisis de Costos'!$G$5144</definedName>
    <definedName name="RIOSTRA">#REF!</definedName>
    <definedName name="ROBLEBRA">#REF!</definedName>
    <definedName name="ROSETA">#REF!</definedName>
    <definedName name="RUSTICO">#REF!</definedName>
    <definedName name="SALARIO">#REF!</definedName>
    <definedName name="SALCAL">'[5]Analisis de Costos'!$G$3468</definedName>
    <definedName name="SALTEL">'[5]Analisis de Costos'!$G$3478</definedName>
    <definedName name="SANITARIA">#REF!</definedName>
    <definedName name="SEMIGLOSS">#REF!</definedName>
    <definedName name="SEPTICO">#REF!</definedName>
    <definedName name="SEPTICOCAL">'[5]Analisis de Costos'!$G$3748</definedName>
    <definedName name="SEPTICOROC">'[5]Analisis de Costos'!$G$3763</definedName>
    <definedName name="SEPTICOTIE">'[5]Analisis de Costos'!$G$3778</definedName>
    <definedName name="sheetrock.media">[38]Insumos!$L$38</definedName>
    <definedName name="SIFON2">'[32]Pu-Sanit.'!$C$148</definedName>
    <definedName name="SIFONFREGPVC">#REF!</definedName>
    <definedName name="SIFONLAVCROM">#REF!</definedName>
    <definedName name="SIFONLAVPVC">#REF!</definedName>
    <definedName name="SIFONPVC112">#REF!</definedName>
    <definedName name="SIFONPVC2">#REF!</definedName>
    <definedName name="SIFONPVC3">#REF!</definedName>
    <definedName name="SIFONPVC4">#REF!</definedName>
    <definedName name="SILICONE">#REF!</definedName>
    <definedName name="SILICOOL">'[5]Analisis de Costos'!$G$3355</definedName>
    <definedName name="SUB_TOTAL_EN_RD">'[52]Laurel(OBINSA)'!$H$107</definedName>
    <definedName name="SUBAREMES01">#REF!</definedName>
    <definedName name="SUBAREPOL02">#REF!</definedName>
    <definedName name="SUBAREPOL03">#REF!</definedName>
    <definedName name="SUBAREPOL04">#REF!</definedName>
    <definedName name="SUBAREPOL05">#REF!</definedName>
    <definedName name="SUBAREPOL06">#REF!</definedName>
    <definedName name="SUBBLO10MES02">#REF!</definedName>
    <definedName name="SUBBLO10MES03">#REF!</definedName>
    <definedName name="SUBBLO10MES04">#REF!</definedName>
    <definedName name="SUBBLO10MES05">#REF!</definedName>
    <definedName name="SUBBLO10MES06">#REF!</definedName>
    <definedName name="SUBBLO10POL02">#REF!</definedName>
    <definedName name="SUBBLO10POL03">#REF!</definedName>
    <definedName name="SUBBLO10POL04">#REF!</definedName>
    <definedName name="SUBBLO10POL05">#REF!</definedName>
    <definedName name="SUBBLO10POL06">#REF!</definedName>
    <definedName name="SUBBLO12MES02">#REF!</definedName>
    <definedName name="SUBBLO12MES03">#REF!</definedName>
    <definedName name="SUBBLO12MES04">#REF!</definedName>
    <definedName name="SUBBLO12MES05">#REF!</definedName>
    <definedName name="SUBBLO12MES06">#REF!</definedName>
    <definedName name="SUBBLO12POL02">#REF!</definedName>
    <definedName name="SUBBLO12POL03">#REF!</definedName>
    <definedName name="SUBBLO12POL04">#REF!</definedName>
    <definedName name="SUBBLO12POL05">#REF!</definedName>
    <definedName name="SUBBLO12POL06">#REF!</definedName>
    <definedName name="SUBBLO4MES02">#REF!</definedName>
    <definedName name="SUBBLO4MES03">#REF!</definedName>
    <definedName name="SUBBLO4MES04">#REF!</definedName>
    <definedName name="SUBBLO4MES05">#REF!</definedName>
    <definedName name="SUBBLO4MES06">#REF!</definedName>
    <definedName name="SUBBLO4POL02">#REF!</definedName>
    <definedName name="SUBBLO4POL03">#REF!</definedName>
    <definedName name="SUBBLO4POL04">#REF!</definedName>
    <definedName name="SUBBLO4POL05">#REF!</definedName>
    <definedName name="SUBBLO4POL06">#REF!</definedName>
    <definedName name="SUBBLO6MES02">#REF!</definedName>
    <definedName name="SUBBLO6MES03">#REF!</definedName>
    <definedName name="SUBBLO6MES04">#REF!</definedName>
    <definedName name="SUBBLO6MES05">#REF!</definedName>
    <definedName name="SUBBLO6MES06">#REF!</definedName>
    <definedName name="SUBBLO6POL02">#REF!</definedName>
    <definedName name="SUBBLO6POL03">#REF!</definedName>
    <definedName name="SUBBLO6POL04">#REF!</definedName>
    <definedName name="SUBBLO6POL05">#REF!</definedName>
    <definedName name="SUBBLO6POL06">#REF!</definedName>
    <definedName name="SUBBLO8MES02">#REF!</definedName>
    <definedName name="SUBBLO8MES03">#REF!</definedName>
    <definedName name="SUBBLO8MES04">#REF!</definedName>
    <definedName name="SUBBLO8MES05">#REF!</definedName>
    <definedName name="SUBBLO8MES06">#REF!</definedName>
    <definedName name="SUBBLO8POL02">#REF!</definedName>
    <definedName name="SUBBLO8POL03">#REF!</definedName>
    <definedName name="SUBBLO8POL04">#REF!</definedName>
    <definedName name="SUBBLO8POL05">#REF!</definedName>
    <definedName name="SUBBLO8POL06">#REF!</definedName>
    <definedName name="SUBFDAPOL02">#REF!</definedName>
    <definedName name="SUBFDAPOL03">#REF!</definedName>
    <definedName name="SUBFDAPOL04">#REF!</definedName>
    <definedName name="SUBFDAPOL05">#REF!</definedName>
    <definedName name="SUBFDAPOL06">#REF!</definedName>
    <definedName name="SUBGRAMES01">#REF!</definedName>
    <definedName name="SUBGRAPOL02">#REF!</definedName>
    <definedName name="SUBGRAPOL03">#REF!</definedName>
    <definedName name="SUBGRAPOL04">#REF!</definedName>
    <definedName name="SUBGRAPOL05">#REF!</definedName>
    <definedName name="SUBGRAPOL06">#REF!</definedName>
    <definedName name="TABIQUESBAÑOSM2CONTRA">#REF!</definedName>
    <definedName name="TABLAPARTIDAS">#REF!</definedName>
    <definedName name="TABLESTACADO">'[53]Ana.precios un'!#REF!</definedName>
    <definedName name="tablestacas">[43]Análisis!#REF!</definedName>
    <definedName name="TANGIT">'[2]Pu-Sanit.'!$C$130</definedName>
    <definedName name="TANQUEAGUA">#REF!</definedName>
    <definedName name="TAPACISALUM2727">#REF!</definedName>
    <definedName name="TAPAINODNAT">#REF!</definedName>
    <definedName name="TAPE">#REF!</definedName>
    <definedName name="TAPONREG2">#REF!</definedName>
    <definedName name="TAPONREG3">#REF!</definedName>
    <definedName name="TAPONREG4">#REF!</definedName>
    <definedName name="TARUGO">#REF!</definedName>
    <definedName name="TC">#REF!</definedName>
    <definedName name="TCAL">'[15]M.O Y Rendtos'!$I$7</definedName>
    <definedName name="TECHOASBTIJPIN">'[5]Analisis de Costos'!$G$5165</definedName>
    <definedName name="TECHOTEJASFFORROCAO">'[5]Analisis de Costos'!$G$5189</definedName>
    <definedName name="TECHOTEJASFFORROCED">'[5]Analisis de Costos'!$G$5213</definedName>
    <definedName name="TECHOTEJASFFORROPINTRA">'[5]Analisis de Costos'!$G$5237</definedName>
    <definedName name="TECHOTEJASFFORROROBBRA">'[5]Analisis de Costos'!$G$5261</definedName>
    <definedName name="TECHOTEJCURVFORROCAO">'[5]Analisis de Costos'!$G$5288</definedName>
    <definedName name="TECHOTEJCURVFORROCED">'[5]Analisis de Costos'!$G$5315</definedName>
    <definedName name="TECHOTEJCURVFORROPINTRA">'[5]Analisis de Costos'!$G$5342</definedName>
    <definedName name="TECHOTEJCURVFORROROBBRA">'[5]Analisis de Costos'!$G$5369</definedName>
    <definedName name="TECHOTEJCURVSOBREFINO">'[5]Analisis de Costos'!$G$5379</definedName>
    <definedName name="TECHOTEJCURVTIJPIN">'[5]Analisis de Costos'!$G$5391</definedName>
    <definedName name="TECHOZIN26TIJPIN">'[5]Analisis de Costos'!$G$5402</definedName>
    <definedName name="TEECPVC12">#REF!</definedName>
    <definedName name="TEECPVC34">#REF!</definedName>
    <definedName name="TEEHG1">#REF!</definedName>
    <definedName name="TEEHG112">#REF!</definedName>
    <definedName name="TEEHG12">#REF!</definedName>
    <definedName name="TEEHG2">#REF!</definedName>
    <definedName name="TEEHG212">#REF!</definedName>
    <definedName name="TEEHG3">#REF!</definedName>
    <definedName name="TEEHG34">#REF!</definedName>
    <definedName name="TEEHG4">#REF!</definedName>
    <definedName name="TEEPVCDREN2X2">#REF!</definedName>
    <definedName name="TEEPVCDREN3X2">#REF!</definedName>
    <definedName name="TEEPVCDREN3X3">#REF!</definedName>
    <definedName name="TEEPVCDREN4X2">#REF!</definedName>
    <definedName name="TEEPVCDREN4X3">#REF!</definedName>
    <definedName name="TEEPVCDREN4X4">#REF!</definedName>
    <definedName name="TEEPVCDREN6X3">#REF!</definedName>
    <definedName name="TEEPVCDREN6X4">#REF!</definedName>
    <definedName name="TEEPVCDREN6X6">#REF!</definedName>
    <definedName name="TEEPVCPRES1">#REF!</definedName>
    <definedName name="TEEPVCPRES112">#REF!</definedName>
    <definedName name="TEEPVCPRES12">#REF!</definedName>
    <definedName name="TEEPVCPRES2">#REF!</definedName>
    <definedName name="TEEPVCPRES3">#REF!</definedName>
    <definedName name="TEEPVCPRES34">#REF!</definedName>
    <definedName name="TEEPVCPRES4">#REF!</definedName>
    <definedName name="TEEPVCPRES6">#REF!</definedName>
    <definedName name="TEFLON">#REF!</definedName>
    <definedName name="TEJAASFINST">#REF!</definedName>
    <definedName name="THINNER">#REF!</definedName>
    <definedName name="TIMBRE">'[5]Analisis de Costos'!$G$3489</definedName>
    <definedName name="TINACOS">#REF!</definedName>
    <definedName name="_xlnm.Print_Titles">#REF!</definedName>
    <definedName name="TNCAL">'[5]M.O Y Rendtos'!$J$7</definedName>
    <definedName name="tony">[51]Presupuesto!#REF!</definedName>
    <definedName name="trac2.5.t.22">[38]Insumos!$L$31</definedName>
    <definedName name="TRACTORD">[54]EQUIPOS!$D$14</definedName>
    <definedName name="TRANSPTINA">#REF!</definedName>
    <definedName name="TRANSTEJA16INT">#REF!</definedName>
    <definedName name="TRANSTEJA185000">#REF!</definedName>
    <definedName name="TRANSTEJA18INT">#REF!</definedName>
    <definedName name="TRATARMADERA">#REF!</definedName>
    <definedName name="TRIPLESEAL">#REF!</definedName>
    <definedName name="tub8x516">[16]analisis!$G$2322</definedName>
    <definedName name="TUBOCPVC12">#REF!</definedName>
    <definedName name="TUBOCPVC34">#REF!</definedName>
    <definedName name="TUBOFLEXCINO">#REF!</definedName>
    <definedName name="TUBOFLEXCLAV">#REF!</definedName>
    <definedName name="TUBOFLEXI">#REF!</definedName>
    <definedName name="TUBOFLEXL">#REF!</definedName>
    <definedName name="TUBOFLEXP">#REF!</definedName>
    <definedName name="TUBOFLUO4">#REF!</definedName>
    <definedName name="TUBOHG1">#REF!</definedName>
    <definedName name="TUBOHG12">#REF!</definedName>
    <definedName name="TUBOHG2">#REF!</definedName>
    <definedName name="TUBOHG212">#REF!</definedName>
    <definedName name="TUBOHG3">#REF!</definedName>
    <definedName name="TUBOHG34">#REF!</definedName>
    <definedName name="TUBOHG4">#REF!</definedName>
    <definedName name="TUBOPVCDREN112">#REF!</definedName>
    <definedName name="TUBOPVCPRES112">#REF!</definedName>
    <definedName name="TUBOPVCPRES12">#REF!</definedName>
    <definedName name="TUBOPVCPRES2">#REF!</definedName>
    <definedName name="TUBOPVCPRES3">#REF!</definedName>
    <definedName name="TUBOPVCPRES34">#REF!</definedName>
    <definedName name="TUBOPVCPRES4">#REF!</definedName>
    <definedName name="TUBOPVCPRES6">#REF!</definedName>
    <definedName name="TUBOPVCSDR21X3">#REF!</definedName>
    <definedName name="TUBOPVCSDR21X4">#REF!</definedName>
    <definedName name="TUBOPVCSDR21X6">#REF!</definedName>
    <definedName name="TUBOPVCSDR21X8">#REF!</definedName>
    <definedName name="TUBOPVCSDR26X1">#REF!</definedName>
    <definedName name="TUBOPVCSDR26X112">#REF!</definedName>
    <definedName name="TUBOPVCSDR26X12">#REF!</definedName>
    <definedName name="TUBOPVCSDR26X3">#REF!</definedName>
    <definedName name="TUBOPVCSDR26X34">#REF!</definedName>
    <definedName name="TUBOPVCSDR26X4">#REF!</definedName>
    <definedName name="TUBOPVCSDR26X6">#REF!</definedName>
    <definedName name="TUBOPVCSDR26X8">#REF!</definedName>
    <definedName name="TUBOPVCSDR41X2">#REF!</definedName>
    <definedName name="TUBOPVCSDR41X3">#REF!</definedName>
    <definedName name="TUBOPVCSDR41X6">#REF!</definedName>
    <definedName name="TUBOPVCSDR41X8">#REF!</definedName>
    <definedName name="UNI12HG">'[32]Pu-Sanit.'!$C$251</definedName>
    <definedName name="UNIONPVCPRES1">#REF!</definedName>
    <definedName name="UNIONPVCPRES112">#REF!</definedName>
    <definedName name="UNIONPVCPRES12">#REF!</definedName>
    <definedName name="UNIONPVCPRES2">#REF!</definedName>
    <definedName name="UNIONPVCPRES34">#REF!</definedName>
    <definedName name="UNIONPVCPRES4">#REF!</definedName>
    <definedName name="UNIONUNI12HG">#REF!</definedName>
    <definedName name="USOS">#REF!</definedName>
    <definedName name="v.c.n1y2.villa11">[55]Cubicación!$P$998</definedName>
    <definedName name="v.c.n1y2.villa12">[55]Cubicación!$P$401</definedName>
    <definedName name="v.c.n1y2.villa13">[55]Cubicación!$P$535</definedName>
    <definedName name="v.c.n1y2.villa14">[55]Cubicación!$P$1461</definedName>
    <definedName name="v.c.n1y2.villa15">[55]Cubicación!$P$1576</definedName>
    <definedName name="v.c.n1y2.villa16">[55]Cubicación!$P$1805</definedName>
    <definedName name="v.c.n1y2.villa17">[55]Cubicación!$P$1920</definedName>
    <definedName name="v.c.n1y2.villa18">[55]Cubicación!$P$1113</definedName>
    <definedName name="v.c.n1y2.villa2">[55]Cubicación!$P$2037</definedName>
    <definedName name="v.c.n1y2.villa3">[55]Cubicación!$P$883</definedName>
    <definedName name="v.c.n1y2.villa4">[55]Cubicación!$P$768</definedName>
    <definedName name="v.c.n1y2.villa5">[55]Cubicación!$P$653</definedName>
    <definedName name="v.c.n1y2.villa6">[55]Cubicación!$P$138</definedName>
    <definedName name="v.c.n1y2.villa7">[55]Cubicación!$P$269</definedName>
    <definedName name="v.c.n1y2.villa8">[55]Cubicación!$P$1231</definedName>
    <definedName name="v.c.n1y2.villa9">[55]Cubicación!$P$1346</definedName>
    <definedName name="VA">#REF!</definedName>
    <definedName name="VACB">#REF!</definedName>
    <definedName name="VACCOL">#REF!</definedName>
    <definedName name="VACIADOAMANO">'[5]Analisis de Costos'!$G$3232</definedName>
    <definedName name="VACINS">#REF!</definedName>
    <definedName name="VACLOS">#REF!</definedName>
    <definedName name="VACPLA">#REF!</definedName>
    <definedName name="VAIVEN">#REF!</definedName>
    <definedName name="valor2_3">#N/A</definedName>
    <definedName name="VCOLGANTE1590">#REF!</definedName>
    <definedName name="VENT2SDR41">#REF!</definedName>
    <definedName name="VENT3SDR41CONTRA">#REF!</definedName>
    <definedName name="VERGRAGRI">'[5]Analisis de Costos'!$G$4394</definedName>
    <definedName name="VERGRAGRISCONTRA">#REF!</definedName>
    <definedName name="VIBRAZO">#REF!</definedName>
    <definedName name="VIGA">#REF!</definedName>
    <definedName name="Viga.amarre.2do.N">[33]Análisis!$D$653</definedName>
    <definedName name="Viga.Amarre.Piso.20x20">[26]Análisis!$D$138</definedName>
    <definedName name="Viga.V1">[26]Análisis!$D$200</definedName>
    <definedName name="VIGA_15x20">[39]Análisis!$H$1499</definedName>
    <definedName name="VIGACU">#REF!</definedName>
    <definedName name="VIGAE">#REF!</definedName>
    <definedName name="VIGAINTER">#REF!</definedName>
    <definedName name="VIGAL">#REF!</definedName>
    <definedName name="VIGAPE">#REF!</definedName>
    <definedName name="VIGAPNP">#REF!</definedName>
    <definedName name="VIGAPSM">#REF!</definedName>
    <definedName name="VIGAS">#REF!</definedName>
    <definedName name="VIGASE">#REF!</definedName>
    <definedName name="VIGASL">#REF!</definedName>
    <definedName name="VIGASMI">#REF!</definedName>
    <definedName name="VIGAV">#REF!</definedName>
    <definedName name="VIGAV1">#REF!</definedName>
    <definedName name="VigaV1.3.4.6.Presidenciales">[26]Análisis!$D$209</definedName>
    <definedName name="VigaV2.5.7.Presidenciales">[26]Análisis!$D$218</definedName>
    <definedName name="W10X12">[16]analisis!$G$1534</definedName>
    <definedName name="W14X22">[16]analisis!$G$1637</definedName>
    <definedName name="W16X26">[16]analisis!$G$1814</definedName>
    <definedName name="W18X40">[16]analisis!$G$1872</definedName>
    <definedName name="W27X84">[16]analisis!$G$1977</definedName>
    <definedName name="w6x9">[16]analisis!$G$1453</definedName>
    <definedName name="WARE" hidden="1">'[24]ANALISIS STO DGO'!#REF!</definedName>
    <definedName name="ware." hidden="1">'[24]ANALISIS STO DGO'!#REF!</definedName>
    <definedName name="ware.1" hidden="1">'[24]ANALISIS STO DGO'!#REF!</definedName>
    <definedName name="WAREHOUSE" hidden="1">'[24]ANALISIS STO DGO'!#REF!</definedName>
    <definedName name="wimaldy..">#REF!</definedName>
    <definedName name="Wimaldy...">#REF!</definedName>
    <definedName name="WINCHE">'[5]Analisis de Costos'!$D$3252</definedName>
    <definedName name="x">#REF!</definedName>
    <definedName name="Zap.mur.H.A.">[33]Análisis!$D$163</definedName>
    <definedName name="ZAP_M6">[39]Análisis!$H$739</definedName>
    <definedName name="zapata">'[6]caseta de planta'!$C$1:$C$65536</definedName>
    <definedName name="Zapata.Z1s.Z2s">[26]Análisis!$D$120</definedName>
    <definedName name="ZAPATA40">#REF!</definedName>
    <definedName name="Zocalo.de.ceramica.B">[26]Análisis!$D$551</definedName>
    <definedName name="Zocalo.de.ceramica.C">[26]Análisis!$D$570</definedName>
    <definedName name="zocalo.de.mosaico">[33]Análisis!$D$1266</definedName>
    <definedName name="zocalo.porcelanato.40x40">[26]Análisis!$D$501</definedName>
    <definedName name="Zócalo_de_Cerámica_Criolla_de_33___1era">[20]Insumos!$B$42:$D$42</definedName>
  </definedNames>
  <calcPr calcId="162913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7" l="1"/>
  <c r="D19" i="5"/>
  <c r="D39" i="5"/>
  <c r="D40" i="5" s="1"/>
  <c r="D12" i="7"/>
  <c r="D43" i="5" l="1"/>
  <c r="C11" i="7" l="1"/>
  <c r="B11" i="7"/>
  <c r="C10" i="7"/>
  <c r="B10" i="7"/>
  <c r="C9" i="7"/>
  <c r="B9" i="7"/>
  <c r="C8" i="7"/>
  <c r="B8" i="7"/>
  <c r="D8" i="7" s="1"/>
  <c r="D20" i="5" s="1"/>
  <c r="B7" i="7"/>
  <c r="D7" i="7" s="1"/>
  <c r="D15" i="5" s="1"/>
  <c r="D16" i="5" s="1"/>
  <c r="C6" i="7"/>
  <c r="B6" i="7"/>
  <c r="C5" i="7"/>
  <c r="B5" i="7"/>
  <c r="C4" i="7"/>
  <c r="B4" i="7"/>
  <c r="D4" i="7" s="1"/>
  <c r="D11" i="5" s="1"/>
  <c r="D12" i="5" s="1"/>
  <c r="C3" i="7"/>
  <c r="B3" i="7"/>
  <c r="D3" i="7" l="1"/>
  <c r="D35" i="5" s="1"/>
  <c r="D36" i="5" s="1"/>
  <c r="B13" i="7"/>
  <c r="D11" i="7"/>
  <c r="D10" i="7"/>
  <c r="D27" i="5" s="1"/>
  <c r="D28" i="5" s="1"/>
  <c r="D9" i="7"/>
  <c r="D6" i="7"/>
  <c r="D31" i="5" s="1"/>
  <c r="D32" i="5" s="1"/>
  <c r="D5" i="7"/>
  <c r="D23" i="5" s="1"/>
  <c r="D24" i="5" s="1"/>
  <c r="B32" i="5" l="1"/>
  <c r="B28" i="5"/>
  <c r="B23" i="5"/>
  <c r="H45" i="5" l="1"/>
  <c r="H17" i="5" l="1"/>
  <c r="H13" i="5"/>
  <c r="H21" i="5"/>
  <c r="H25" i="5" l="1"/>
  <c r="H29" i="5" l="1"/>
  <c r="H33" i="5"/>
  <c r="H37" i="5" l="1"/>
  <c r="H41" i="5"/>
  <c r="H47" i="5" l="1"/>
  <c r="H53" i="5" l="1"/>
  <c r="H55" i="5" s="1"/>
  <c r="H50" i="5"/>
  <c r="H61" i="5" s="1"/>
  <c r="H62" i="5" s="1"/>
  <c r="H52" i="5"/>
  <c r="H54" i="5"/>
  <c r="H51" i="5"/>
  <c r="H56" i="5"/>
  <c r="H57" i="5"/>
</calcChain>
</file>

<file path=xl/sharedStrings.xml><?xml version="1.0" encoding="utf-8"?>
<sst xmlns="http://schemas.openxmlformats.org/spreadsheetml/2006/main" count="87" uniqueCount="58">
  <si>
    <t>DEPARTAMENTO DE COSTOS Y PRESUPUESTOS</t>
  </si>
  <si>
    <t>No.</t>
  </si>
  <si>
    <t>PARTIDA</t>
  </si>
  <si>
    <t>CANTIDAD</t>
  </si>
  <si>
    <t>UNIDAD</t>
  </si>
  <si>
    <t>P.U.</t>
  </si>
  <si>
    <t>VALOR</t>
  </si>
  <si>
    <t>SUB-TOTAL</t>
  </si>
  <si>
    <t>M2</t>
  </si>
  <si>
    <t>Barrido y riego adherencia</t>
  </si>
  <si>
    <t>Hormigón asfaltico 2"</t>
  </si>
  <si>
    <t>Recapeo a 2"</t>
  </si>
  <si>
    <t>MISCELANEOS</t>
  </si>
  <si>
    <t>Línea segmentada de centro de 6`` en termoplastica</t>
  </si>
  <si>
    <t>ML</t>
  </si>
  <si>
    <t>Limpieza final</t>
  </si>
  <si>
    <t>PA</t>
  </si>
  <si>
    <t>SUB-TOTAL GENERAL  (RD$) :</t>
  </si>
  <si>
    <t xml:space="preserve">Más: </t>
  </si>
  <si>
    <t>Gastos Indirectos:</t>
  </si>
  <si>
    <t>SEGUROS Y FIANZAS:</t>
  </si>
  <si>
    <t>GASTOS ADMINISTRATIVOS:</t>
  </si>
  <si>
    <t>TRANSPORTE:</t>
  </si>
  <si>
    <t>BENEFICIOS:</t>
  </si>
  <si>
    <t>LEY 686:</t>
  </si>
  <si>
    <t>(ITBIS del 10% Beneficios)</t>
  </si>
  <si>
    <t>IMPREVISTOS</t>
  </si>
  <si>
    <t>CODIA</t>
  </si>
  <si>
    <t>Total de Gastos Indirectos (RD$) :</t>
  </si>
  <si>
    <t xml:space="preserve"> TOTAL GENERAL PRESUPUESTADO (RD$):</t>
  </si>
  <si>
    <t>DIRECCIÓN DE MANTENIMIENTO Y OBRAS COMUNITARIAS</t>
  </si>
  <si>
    <r>
      <t>UBICACIÓN:</t>
    </r>
    <r>
      <rPr>
        <b/>
        <sz val="14"/>
        <color indexed="8"/>
        <rFont val="Calibri"/>
        <family val="2"/>
        <scheme val="minor"/>
      </rPr>
      <t xml:space="preserve">  SECTOR 30 DE MAYO</t>
    </r>
  </si>
  <si>
    <t>CALLE  CENTRAL</t>
  </si>
  <si>
    <t>CALLE CECILIO MONTERO</t>
  </si>
  <si>
    <t>CALLE LUPERON</t>
  </si>
  <si>
    <t>CALLE HERMANAS MIRABAL</t>
  </si>
  <si>
    <t>CALLE PROGRESO</t>
  </si>
  <si>
    <t>CALLE SANCHEZ</t>
  </si>
  <si>
    <t>CALLE EL SOL</t>
  </si>
  <si>
    <r>
      <t>PROYECTO:</t>
    </r>
    <r>
      <rPr>
        <b/>
        <sz val="14"/>
        <color indexed="8"/>
        <rFont val="Calibri"/>
        <family val="2"/>
      </rPr>
      <t xml:space="preserve"> ASFALTADO EN LOS KMS</t>
    </r>
  </si>
  <si>
    <t>METRICAS</t>
  </si>
  <si>
    <t>Referencia</t>
  </si>
  <si>
    <t>C/ EL SOL</t>
  </si>
  <si>
    <t>Longitud (ml)</t>
  </si>
  <si>
    <t>Ancho (ml)</t>
  </si>
  <si>
    <t>Area (m2)</t>
  </si>
  <si>
    <t>C/CENTRAL</t>
  </si>
  <si>
    <t>C/HERMANAS MIRABAL</t>
  </si>
  <si>
    <t>C/SANCHEZ</t>
  </si>
  <si>
    <t>C/CECILIO MONTERO</t>
  </si>
  <si>
    <t>C/LUPERON</t>
  </si>
  <si>
    <t>C/MELLA</t>
  </si>
  <si>
    <t>C/PROGRESO</t>
  </si>
  <si>
    <t>C/1ERA</t>
  </si>
  <si>
    <t>C/INTERIOR 1</t>
  </si>
  <si>
    <t>FECHA: 21/06/2018</t>
  </si>
  <si>
    <t xml:space="preserve"> PRESUPUESTO No.</t>
  </si>
  <si>
    <t>OBRA CODIFICADA: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</si>
</sst>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(* #,##0.00_);_(* \(#,##0.00\);_(* &quot;-&quot;??_);_(@_)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[$-409]d\-mmm\-yy;@"/>
    <numFmt numFmtId="168" formatCode="_(&quot;RD$&quot;* #,##0.00_);_(&quot;RD$&quot;* \(#,##0.00\);_(&quot;RD$&quot;* &quot;-&quot;??_);_(@_)"/>
    <numFmt numFmtId="169" formatCode="&quot; - &quot;\(0.00%\)"/>
    <numFmt numFmtId="170" formatCode="0.0"/>
    <numFmt numFmtId="171" formatCode="_-&quot;RD$&quot;* #,##0.00_-;\-&quot;RD$&quot;* #,##0.00_-;_-&quot;RD$&quot;* &quot;-&quot;??_-;_-@_-"/>
    <numFmt numFmtId="172" formatCode="_-[$$-340A]\ * #,##0.00_-;\-[$$-340A]\ * #,##0.00_-;_-[$$-340A]\ * &quot;-&quot;??_-;_-@_-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TimesNewRomanPS"/>
    </font>
    <font>
      <b/>
      <sz val="15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b/>
      <sz val="13"/>
      <color indexed="8"/>
      <name val="Calibri"/>
      <family val="2"/>
      <scheme val="minor"/>
    </font>
    <font>
      <sz val="13"/>
      <color indexed="8"/>
      <name val="Calibri"/>
      <family val="2"/>
      <scheme val="minor"/>
    </font>
    <font>
      <sz val="13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indexed="8"/>
      <name val="Calibri"/>
      <family val="2"/>
      <scheme val="minor"/>
    </font>
    <font>
      <b/>
      <sz val="14"/>
      <color indexed="8"/>
      <name val="Calibri"/>
      <family val="2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indexed="8"/>
      <name val="Times New Roman"/>
      <family val="1"/>
    </font>
    <font>
      <u/>
      <sz val="12"/>
      <color indexed="8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indexed="8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theme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medium">
        <color indexed="64"/>
      </right>
      <top style="medium">
        <color theme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166" fontId="1" fillId="0" borderId="0" applyFont="0" applyFill="0" applyBorder="0" applyAlignment="0" applyProtection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26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26" fillId="0" borderId="0"/>
    <xf numFmtId="165" fontId="1" fillId="0" borderId="0" applyFont="0" applyFill="0" applyBorder="0" applyAlignment="0" applyProtection="0"/>
  </cellStyleXfs>
  <cellXfs count="190">
    <xf numFmtId="0" fontId="0" fillId="0" borderId="0" xfId="0"/>
    <xf numFmtId="0" fontId="14" fillId="0" borderId="0" xfId="0" applyFont="1"/>
    <xf numFmtId="4" fontId="0" fillId="0" borderId="0" xfId="0" applyNumberFormat="1"/>
    <xf numFmtId="0" fontId="12" fillId="2" borderId="0" xfId="2" applyFont="1" applyFill="1" applyBorder="1" applyAlignment="1" applyProtection="1">
      <alignment horizontal="centerContinuous"/>
    </xf>
    <xf numFmtId="4" fontId="12" fillId="2" borderId="0" xfId="2" applyNumberFormat="1" applyFont="1" applyFill="1" applyBorder="1" applyAlignment="1">
      <alignment horizontal="right"/>
    </xf>
    <xf numFmtId="0" fontId="12" fillId="2" borderId="0" xfId="2" applyFont="1" applyFill="1" applyBorder="1" applyAlignment="1">
      <alignment horizontal="right"/>
    </xf>
    <xf numFmtId="0" fontId="16" fillId="2" borderId="0" xfId="2" applyFont="1" applyFill="1" applyBorder="1" applyAlignment="1">
      <alignment horizontal="right"/>
    </xf>
    <xf numFmtId="169" fontId="12" fillId="2" borderId="0" xfId="2" applyNumberFormat="1" applyFont="1" applyFill="1" applyBorder="1" applyAlignment="1">
      <alignment horizontal="center"/>
    </xf>
    <xf numFmtId="0" fontId="12" fillId="2" borderId="0" xfId="2" applyFont="1" applyFill="1" applyBorder="1" applyAlignment="1">
      <alignment horizontal="left"/>
    </xf>
    <xf numFmtId="4" fontId="13" fillId="2" borderId="0" xfId="2" applyNumberFormat="1" applyFont="1" applyFill="1" applyBorder="1" applyAlignment="1">
      <alignment horizontal="right"/>
    </xf>
    <xf numFmtId="4" fontId="12" fillId="2" borderId="6" xfId="2" applyNumberFormat="1" applyFont="1" applyFill="1" applyBorder="1" applyAlignment="1">
      <alignment horizontal="right"/>
    </xf>
    <xf numFmtId="0" fontId="12" fillId="2" borderId="0" xfId="2" applyFont="1" applyFill="1" applyBorder="1"/>
    <xf numFmtId="4" fontId="12" fillId="2" borderId="0" xfId="2" applyNumberFormat="1" applyFont="1" applyFill="1" applyBorder="1"/>
    <xf numFmtId="0" fontId="18" fillId="2" borderId="0" xfId="2" applyFont="1" applyFill="1" applyBorder="1"/>
    <xf numFmtId="0" fontId="16" fillId="2" borderId="0" xfId="2" applyFont="1" applyFill="1" applyBorder="1"/>
    <xf numFmtId="171" fontId="18" fillId="2" borderId="0" xfId="8" applyNumberFormat="1" applyFont="1" applyFill="1" applyBorder="1" applyAlignment="1">
      <alignment horizontal="right"/>
    </xf>
    <xf numFmtId="0" fontId="18" fillId="2" borderId="0" xfId="2" applyFont="1" applyFill="1" applyBorder="1" applyAlignment="1">
      <alignment horizontal="right"/>
    </xf>
    <xf numFmtId="166" fontId="0" fillId="0" borderId="0" xfId="1" applyFont="1"/>
    <xf numFmtId="2" fontId="6" fillId="0" borderId="1" xfId="2" applyNumberFormat="1" applyFont="1" applyFill="1" applyBorder="1" applyAlignment="1">
      <alignment vertical="center"/>
    </xf>
    <xf numFmtId="0" fontId="7" fillId="0" borderId="2" xfId="2" applyFont="1" applyFill="1" applyBorder="1" applyAlignment="1" applyProtection="1">
      <alignment horizontal="center"/>
    </xf>
    <xf numFmtId="39" fontId="6" fillId="0" borderId="2" xfId="2" applyNumberFormat="1" applyFont="1" applyFill="1" applyBorder="1" applyAlignment="1" applyProtection="1">
      <alignment horizontal="center"/>
    </xf>
    <xf numFmtId="39" fontId="6" fillId="0" borderId="2" xfId="2" applyNumberFormat="1" applyFont="1" applyFill="1" applyBorder="1" applyAlignment="1" applyProtection="1">
      <alignment horizontal="right"/>
    </xf>
    <xf numFmtId="4" fontId="6" fillId="0" borderId="2" xfId="2" applyNumberFormat="1" applyFont="1" applyFill="1" applyBorder="1" applyAlignment="1" applyProtection="1">
      <alignment horizontal="right"/>
    </xf>
    <xf numFmtId="39" fontId="6" fillId="0" borderId="3" xfId="2" applyNumberFormat="1" applyFont="1" applyFill="1" applyBorder="1" applyAlignment="1" applyProtection="1">
      <alignment horizontal="right"/>
    </xf>
    <xf numFmtId="2" fontId="6" fillId="0" borderId="4" xfId="3" applyNumberFormat="1" applyFont="1" applyBorder="1" applyAlignment="1" applyProtection="1">
      <alignment vertical="center"/>
    </xf>
    <xf numFmtId="0" fontId="6" fillId="0" borderId="0" xfId="3" applyFont="1" applyBorder="1" applyAlignment="1" applyProtection="1"/>
    <xf numFmtId="0" fontId="6" fillId="0" borderId="0" xfId="3" applyFont="1" applyBorder="1" applyAlignment="1" applyProtection="1">
      <alignment horizontal="center"/>
    </xf>
    <xf numFmtId="0" fontId="8" fillId="0" borderId="0" xfId="2" applyFont="1" applyFill="1" applyBorder="1" applyAlignment="1">
      <alignment horizontal="center"/>
    </xf>
    <xf numFmtId="0" fontId="6" fillId="0" borderId="0" xfId="3" applyFont="1" applyBorder="1" applyAlignment="1" applyProtection="1">
      <alignment horizontal="right"/>
    </xf>
    <xf numFmtId="4" fontId="6" fillId="0" borderId="0" xfId="3" applyNumberFormat="1" applyFont="1" applyBorder="1" applyAlignment="1" applyProtection="1">
      <alignment horizontal="right"/>
    </xf>
    <xf numFmtId="0" fontId="6" fillId="0" borderId="6" xfId="3" applyFont="1" applyBorder="1" applyAlignment="1" applyProtection="1">
      <alignment horizontal="right"/>
    </xf>
    <xf numFmtId="2" fontId="9" fillId="0" borderId="7" xfId="0" applyNumberFormat="1" applyFont="1" applyBorder="1"/>
    <xf numFmtId="4" fontId="13" fillId="0" borderId="0" xfId="2" applyNumberFormat="1" applyFont="1" applyFill="1" applyBorder="1" applyAlignment="1" applyProtection="1">
      <alignment horizontal="right"/>
    </xf>
    <xf numFmtId="167" fontId="13" fillId="0" borderId="6" xfId="2" applyNumberFormat="1" applyFont="1" applyFill="1" applyBorder="1" applyAlignment="1" applyProtection="1">
      <alignment horizontal="right"/>
    </xf>
    <xf numFmtId="2" fontId="13" fillId="0" borderId="8" xfId="2" applyNumberFormat="1" applyFont="1" applyFill="1" applyBorder="1" applyAlignment="1" applyProtection="1">
      <alignment horizontal="center" vertical="center"/>
    </xf>
    <xf numFmtId="0" fontId="13" fillId="0" borderId="9" xfId="2" applyFont="1" applyFill="1" applyBorder="1" applyAlignment="1" applyProtection="1">
      <alignment horizontal="center"/>
    </xf>
    <xf numFmtId="39" fontId="13" fillId="0" borderId="9" xfId="2" applyNumberFormat="1" applyFont="1" applyFill="1" applyBorder="1" applyAlignment="1" applyProtection="1">
      <alignment horizontal="center"/>
    </xf>
    <xf numFmtId="4" fontId="13" fillId="0" borderId="9" xfId="2" applyNumberFormat="1" applyFont="1" applyFill="1" applyBorder="1" applyAlignment="1" applyProtection="1">
      <alignment horizontal="center"/>
    </xf>
    <xf numFmtId="39" fontId="13" fillId="0" borderId="10" xfId="2" applyNumberFormat="1" applyFont="1" applyFill="1" applyBorder="1" applyAlignment="1" applyProtection="1">
      <alignment horizontal="center"/>
    </xf>
    <xf numFmtId="166" fontId="14" fillId="0" borderId="0" xfId="1" applyFont="1"/>
    <xf numFmtId="2" fontId="13" fillId="0" borderId="19" xfId="2" applyNumberFormat="1" applyFont="1" applyFill="1" applyBorder="1" applyAlignment="1" applyProtection="1">
      <alignment horizontal="center" vertical="center"/>
      <protection hidden="1"/>
    </xf>
    <xf numFmtId="4" fontId="15" fillId="0" borderId="11" xfId="2" applyNumberFormat="1" applyFont="1" applyFill="1" applyBorder="1" applyAlignment="1" applyProtection="1">
      <alignment horizontal="left" vertical="center"/>
      <protection hidden="1"/>
    </xf>
    <xf numFmtId="39" fontId="13" fillId="0" borderId="11" xfId="2" applyNumberFormat="1" applyFont="1" applyFill="1" applyBorder="1" applyAlignment="1" applyProtection="1">
      <alignment horizontal="center"/>
      <protection hidden="1"/>
    </xf>
    <xf numFmtId="39" fontId="13" fillId="0" borderId="11" xfId="2" applyNumberFormat="1" applyFont="1" applyFill="1" applyBorder="1" applyAlignment="1" applyProtection="1">
      <alignment horizontal="center"/>
      <protection locked="0"/>
    </xf>
    <xf numFmtId="4" fontId="13" fillId="0" borderId="11" xfId="2" applyNumberFormat="1" applyFont="1" applyFill="1" applyBorder="1" applyAlignment="1" applyProtection="1">
      <alignment horizontal="center"/>
      <protection locked="0"/>
    </xf>
    <xf numFmtId="39" fontId="13" fillId="0" borderId="6" xfId="2" applyNumberFormat="1" applyFont="1" applyFill="1" applyBorder="1" applyAlignment="1" applyProtection="1">
      <alignment horizontal="center"/>
      <protection locked="0"/>
    </xf>
    <xf numFmtId="2" fontId="16" fillId="0" borderId="20" xfId="4" applyNumberFormat="1" applyFont="1" applyFill="1" applyBorder="1" applyAlignment="1" applyProtection="1">
      <alignment horizontal="center" vertical="center"/>
      <protection hidden="1"/>
    </xf>
    <xf numFmtId="0" fontId="13" fillId="0" borderId="12" xfId="2" applyFont="1" applyFill="1" applyBorder="1" applyAlignment="1" applyProtection="1">
      <alignment horizontal="left"/>
      <protection hidden="1"/>
    </xf>
    <xf numFmtId="39" fontId="13" fillId="0" borderId="12" xfId="2" applyNumberFormat="1" applyFont="1" applyFill="1" applyBorder="1" applyAlignment="1" applyProtection="1">
      <alignment horizontal="center"/>
      <protection hidden="1"/>
    </xf>
    <xf numFmtId="39" fontId="13" fillId="0" borderId="12" xfId="2" applyNumberFormat="1" applyFont="1" applyFill="1" applyBorder="1" applyAlignment="1" applyProtection="1">
      <alignment horizontal="center"/>
      <protection locked="0"/>
    </xf>
    <xf numFmtId="4" fontId="13" fillId="0" borderId="12" xfId="2" applyNumberFormat="1" applyFont="1" applyFill="1" applyBorder="1" applyAlignment="1" applyProtection="1">
      <alignment horizontal="center"/>
      <protection locked="0"/>
    </xf>
    <xf numFmtId="39" fontId="17" fillId="0" borderId="6" xfId="2" applyNumberFormat="1" applyFont="1" applyFill="1" applyBorder="1" applyAlignment="1" applyProtection="1">
      <alignment horizontal="center"/>
      <protection locked="0"/>
    </xf>
    <xf numFmtId="2" fontId="18" fillId="0" borderId="21" xfId="2" applyNumberFormat="1" applyFont="1" applyFill="1" applyBorder="1" applyAlignment="1" applyProtection="1">
      <alignment horizontal="center" vertical="center"/>
      <protection hidden="1"/>
    </xf>
    <xf numFmtId="0" fontId="18" fillId="0" borderId="22" xfId="2" applyFont="1" applyFill="1" applyBorder="1" applyAlignment="1" applyProtection="1">
      <alignment wrapText="1"/>
      <protection hidden="1"/>
    </xf>
    <xf numFmtId="4" fontId="19" fillId="0" borderId="23" xfId="3" applyNumberFormat="1" applyFont="1" applyBorder="1" applyAlignment="1" applyProtection="1">
      <protection hidden="1"/>
    </xf>
    <xf numFmtId="4" fontId="18" fillId="0" borderId="12" xfId="3" applyNumberFormat="1" applyFont="1" applyBorder="1" applyAlignment="1" applyProtection="1">
      <protection locked="0"/>
    </xf>
    <xf numFmtId="4" fontId="18" fillId="0" borderId="12" xfId="4" applyNumberFormat="1" applyFont="1" applyFill="1" applyBorder="1" applyAlignment="1" applyProtection="1">
      <protection locked="0"/>
    </xf>
    <xf numFmtId="164" fontId="16" fillId="0" borderId="6" xfId="4" applyFont="1" applyFill="1" applyBorder="1" applyProtection="1">
      <protection locked="0"/>
    </xf>
    <xf numFmtId="0" fontId="18" fillId="0" borderId="12" xfId="2" applyFont="1" applyFill="1" applyBorder="1" applyAlignment="1" applyProtection="1">
      <alignment horizontal="left" wrapText="1"/>
      <protection hidden="1"/>
    </xf>
    <xf numFmtId="0" fontId="18" fillId="0" borderId="24" xfId="3" applyFont="1" applyBorder="1" applyAlignment="1" applyProtection="1">
      <alignment horizontal="center"/>
      <protection hidden="1"/>
    </xf>
    <xf numFmtId="0" fontId="18" fillId="0" borderId="12" xfId="2" applyFont="1" applyFill="1" applyBorder="1" applyAlignment="1" applyProtection="1">
      <alignment horizontal="left" vertical="top" wrapText="1"/>
      <protection hidden="1"/>
    </xf>
    <xf numFmtId="4" fontId="18" fillId="0" borderId="12" xfId="0" applyNumberFormat="1" applyFont="1" applyFill="1" applyBorder="1" applyAlignment="1" applyProtection="1">
      <protection hidden="1"/>
    </xf>
    <xf numFmtId="4" fontId="18" fillId="0" borderId="25" xfId="0" applyNumberFormat="1" applyFont="1" applyFill="1" applyBorder="1" applyAlignment="1" applyProtection="1">
      <alignment horizontal="center"/>
      <protection hidden="1"/>
    </xf>
    <xf numFmtId="39" fontId="20" fillId="0" borderId="26" xfId="3" applyNumberFormat="1" applyFont="1" applyFill="1" applyBorder="1" applyAlignment="1" applyProtection="1">
      <protection locked="0"/>
    </xf>
    <xf numFmtId="0" fontId="19" fillId="0" borderId="12" xfId="0" applyFont="1" applyFill="1" applyBorder="1" applyAlignment="1" applyProtection="1">
      <alignment horizontal="left" vertical="top" wrapText="1"/>
      <protection hidden="1"/>
    </xf>
    <xf numFmtId="0" fontId="18" fillId="0" borderId="27" xfId="3" applyFont="1" applyBorder="1" applyAlignment="1" applyProtection="1">
      <alignment horizontal="center"/>
      <protection hidden="1"/>
    </xf>
    <xf numFmtId="2" fontId="18" fillId="0" borderId="28" xfId="2" applyNumberFormat="1" applyFont="1" applyFill="1" applyBorder="1" applyAlignment="1" applyProtection="1">
      <alignment horizontal="center" vertical="center"/>
      <protection hidden="1"/>
    </xf>
    <xf numFmtId="0" fontId="19" fillId="0" borderId="24" xfId="3" applyFont="1" applyBorder="1" applyAlignment="1" applyProtection="1">
      <alignment vertical="top" wrapText="1"/>
      <protection hidden="1"/>
    </xf>
    <xf numFmtId="4" fontId="18" fillId="0" borderId="29" xfId="0" applyNumberFormat="1" applyFont="1" applyFill="1" applyBorder="1" applyAlignment="1" applyProtection="1">
      <protection hidden="1"/>
    </xf>
    <xf numFmtId="4" fontId="18" fillId="0" borderId="30" xfId="4" quotePrefix="1" applyNumberFormat="1" applyFont="1" applyFill="1" applyBorder="1" applyAlignment="1" applyProtection="1">
      <alignment horizontal="right"/>
      <protection locked="0"/>
    </xf>
    <xf numFmtId="39" fontId="20" fillId="0" borderId="14" xfId="3" applyNumberFormat="1" applyFont="1" applyFill="1" applyBorder="1" applyAlignment="1" applyProtection="1">
      <protection locked="0"/>
    </xf>
    <xf numFmtId="2" fontId="16" fillId="0" borderId="21" xfId="2" applyNumberFormat="1" applyFont="1" applyFill="1" applyBorder="1" applyAlignment="1" applyProtection="1">
      <alignment horizontal="center" vertical="center"/>
      <protection hidden="1"/>
    </xf>
    <xf numFmtId="0" fontId="18" fillId="0" borderId="31" xfId="3" applyFont="1" applyBorder="1" applyAlignment="1" applyProtection="1">
      <alignment horizontal="center"/>
      <protection hidden="1"/>
    </xf>
    <xf numFmtId="2" fontId="21" fillId="0" borderId="21" xfId="2" applyNumberFormat="1" applyFont="1" applyFill="1" applyBorder="1" applyAlignment="1" applyProtection="1">
      <alignment horizontal="center" vertical="center"/>
      <protection hidden="1"/>
    </xf>
    <xf numFmtId="0" fontId="21" fillId="2" borderId="12" xfId="2" applyFont="1" applyFill="1" applyBorder="1" applyAlignment="1" applyProtection="1">
      <alignment horizontal="left" vertical="top" wrapText="1"/>
      <protection hidden="1"/>
    </xf>
    <xf numFmtId="4" fontId="21" fillId="2" borderId="32" xfId="2" applyNumberFormat="1" applyFont="1" applyFill="1" applyBorder="1" applyAlignment="1" applyProtection="1">
      <protection hidden="1"/>
    </xf>
    <xf numFmtId="39" fontId="21" fillId="2" borderId="32" xfId="2" applyNumberFormat="1" applyFont="1" applyFill="1" applyBorder="1" applyAlignment="1" applyProtection="1">
      <alignment horizontal="center"/>
      <protection hidden="1"/>
    </xf>
    <xf numFmtId="4" fontId="18" fillId="2" borderId="12" xfId="4" applyNumberFormat="1" applyFont="1" applyFill="1" applyBorder="1" applyAlignment="1" applyProtection="1">
      <protection locked="0"/>
    </xf>
    <xf numFmtId="4" fontId="18" fillId="2" borderId="30" xfId="4" quotePrefix="1" applyNumberFormat="1" applyFont="1" applyFill="1" applyBorder="1" applyAlignment="1" applyProtection="1">
      <alignment horizontal="right"/>
      <protection locked="0"/>
    </xf>
    <xf numFmtId="2" fontId="16" fillId="0" borderId="13" xfId="4" applyNumberFormat="1" applyFont="1" applyFill="1" applyBorder="1" applyAlignment="1" applyProtection="1">
      <alignment horizontal="center" vertical="center"/>
      <protection hidden="1"/>
    </xf>
    <xf numFmtId="0" fontId="18" fillId="0" borderId="33" xfId="3" applyFont="1" applyBorder="1" applyAlignment="1" applyProtection="1">
      <alignment horizontal="center"/>
      <protection hidden="1"/>
    </xf>
    <xf numFmtId="4" fontId="18" fillId="0" borderId="22" xfId="4" applyNumberFormat="1" applyFont="1" applyFill="1" applyBorder="1" applyAlignment="1" applyProtection="1">
      <protection locked="0"/>
    </xf>
    <xf numFmtId="4" fontId="18" fillId="0" borderId="34" xfId="4" applyNumberFormat="1" applyFont="1" applyFill="1" applyBorder="1" applyAlignment="1" applyProtection="1">
      <protection locked="0"/>
    </xf>
    <xf numFmtId="0" fontId="0" fillId="0" borderId="26" xfId="0" applyFont="1" applyBorder="1" applyProtection="1">
      <protection locked="0"/>
    </xf>
    <xf numFmtId="2" fontId="17" fillId="0" borderId="21" xfId="2" applyNumberFormat="1" applyFont="1" applyFill="1" applyBorder="1" applyAlignment="1" applyProtection="1">
      <alignment horizontal="center" vertical="center"/>
      <protection hidden="1"/>
    </xf>
    <xf numFmtId="0" fontId="6" fillId="0" borderId="12" xfId="2" applyFont="1" applyFill="1" applyBorder="1" applyAlignment="1" applyProtection="1">
      <alignment horizontal="left"/>
      <protection hidden="1"/>
    </xf>
    <xf numFmtId="0" fontId="16" fillId="0" borderId="22" xfId="2" applyFont="1" applyFill="1" applyBorder="1" applyAlignment="1" applyProtection="1">
      <alignment wrapText="1"/>
      <protection hidden="1"/>
    </xf>
    <xf numFmtId="4" fontId="13" fillId="0" borderId="30" xfId="2" applyNumberFormat="1" applyFont="1" applyFill="1" applyBorder="1" applyAlignment="1" applyProtection="1">
      <protection locked="0"/>
    </xf>
    <xf numFmtId="4" fontId="18" fillId="0" borderId="29" xfId="4" applyNumberFormat="1" applyFont="1" applyFill="1" applyBorder="1" applyAlignment="1" applyProtection="1">
      <protection locked="0"/>
    </xf>
    <xf numFmtId="0" fontId="18" fillId="2" borderId="12" xfId="2" applyFont="1" applyFill="1" applyBorder="1" applyAlignment="1" applyProtection="1">
      <alignment horizontal="left" wrapText="1"/>
      <protection hidden="1"/>
    </xf>
    <xf numFmtId="4" fontId="19" fillId="2" borderId="23" xfId="3" applyNumberFormat="1" applyFont="1" applyFill="1" applyBorder="1" applyAlignment="1" applyProtection="1">
      <protection hidden="1"/>
    </xf>
    <xf numFmtId="0" fontId="18" fillId="2" borderId="27" xfId="3" applyFont="1" applyFill="1" applyBorder="1" applyAlignment="1" applyProtection="1">
      <alignment horizontal="center"/>
      <protection hidden="1"/>
    </xf>
    <xf numFmtId="2" fontId="22" fillId="0" borderId="13" xfId="4" applyNumberFormat="1" applyFont="1" applyFill="1" applyBorder="1" applyAlignment="1" applyProtection="1">
      <alignment horizontal="center" vertical="center"/>
      <protection hidden="1"/>
    </xf>
    <xf numFmtId="2" fontId="18" fillId="0" borderId="35" xfId="4" applyNumberFormat="1" applyFont="1" applyFill="1" applyBorder="1" applyAlignment="1" applyProtection="1">
      <alignment horizontal="right"/>
      <protection hidden="1"/>
    </xf>
    <xf numFmtId="4" fontId="18" fillId="0" borderId="36" xfId="4" applyNumberFormat="1" applyFont="1" applyFill="1" applyBorder="1" applyAlignment="1" applyProtection="1">
      <protection locked="0"/>
    </xf>
    <xf numFmtId="4" fontId="18" fillId="0" borderId="35" xfId="4" applyNumberFormat="1" applyFont="1" applyFill="1" applyBorder="1" applyAlignment="1" applyProtection="1">
      <protection locked="0"/>
    </xf>
    <xf numFmtId="0" fontId="19" fillId="0" borderId="29" xfId="0" applyFont="1" applyFill="1" applyBorder="1" applyAlignment="1" applyProtection="1">
      <alignment horizontal="left" vertical="top" wrapText="1"/>
      <protection hidden="1"/>
    </xf>
    <xf numFmtId="0" fontId="18" fillId="0" borderId="37" xfId="3" applyFont="1" applyBorder="1" applyAlignment="1" applyProtection="1">
      <alignment horizontal="center"/>
      <protection hidden="1"/>
    </xf>
    <xf numFmtId="4" fontId="18" fillId="0" borderId="12" xfId="4" quotePrefix="1" applyNumberFormat="1" applyFont="1" applyFill="1" applyBorder="1" applyAlignment="1" applyProtection="1">
      <alignment horizontal="right"/>
      <protection locked="0"/>
    </xf>
    <xf numFmtId="0" fontId="16" fillId="0" borderId="12" xfId="2" applyFont="1" applyFill="1" applyBorder="1" applyAlignment="1" applyProtection="1">
      <alignment wrapText="1"/>
      <protection hidden="1"/>
    </xf>
    <xf numFmtId="4" fontId="18" fillId="0" borderId="12" xfId="2" applyNumberFormat="1" applyFont="1" applyFill="1" applyBorder="1" applyAlignment="1" applyProtection="1">
      <protection hidden="1"/>
    </xf>
    <xf numFmtId="0" fontId="18" fillId="0" borderId="12" xfId="3" applyFont="1" applyBorder="1" applyAlignment="1" applyProtection="1">
      <alignment horizontal="center"/>
      <protection hidden="1"/>
    </xf>
    <xf numFmtId="0" fontId="14" fillId="0" borderId="6" xfId="0" applyFont="1" applyBorder="1" applyProtection="1">
      <protection locked="0"/>
    </xf>
    <xf numFmtId="2" fontId="21" fillId="0" borderId="28" xfId="2" applyNumberFormat="1" applyFont="1" applyFill="1" applyBorder="1" applyAlignment="1" applyProtection="1">
      <alignment horizontal="center" vertical="center"/>
      <protection hidden="1"/>
    </xf>
    <xf numFmtId="0" fontId="21" fillId="0" borderId="29" xfId="2" applyFont="1" applyFill="1" applyBorder="1" applyAlignment="1" applyProtection="1">
      <alignment horizontal="left" vertical="top" wrapText="1"/>
      <protection hidden="1"/>
    </xf>
    <xf numFmtId="2" fontId="13" fillId="0" borderId="21" xfId="2" applyNumberFormat="1" applyFont="1" applyFill="1" applyBorder="1" applyAlignment="1" applyProtection="1">
      <alignment horizontal="center" vertical="center"/>
      <protection hidden="1"/>
    </xf>
    <xf numFmtId="4" fontId="18" fillId="0" borderId="12" xfId="4" applyNumberFormat="1" applyFont="1" applyFill="1" applyBorder="1" applyAlignment="1" applyProtection="1">
      <alignment horizontal="right"/>
      <protection locked="0"/>
    </xf>
    <xf numFmtId="4" fontId="18" fillId="0" borderId="29" xfId="0" applyNumberFormat="1" applyFont="1" applyFill="1" applyBorder="1" applyAlignment="1" applyProtection="1">
      <alignment horizontal="right"/>
      <protection hidden="1"/>
    </xf>
    <xf numFmtId="0" fontId="18" fillId="0" borderId="37" xfId="3" applyFont="1" applyFill="1" applyBorder="1" applyAlignment="1" applyProtection="1">
      <alignment horizontal="center"/>
      <protection hidden="1"/>
    </xf>
    <xf numFmtId="4" fontId="18" fillId="0" borderId="29" xfId="4" applyNumberFormat="1" applyFont="1" applyFill="1" applyBorder="1" applyAlignment="1" applyProtection="1">
      <alignment horizontal="right"/>
      <protection locked="0"/>
    </xf>
    <xf numFmtId="0" fontId="23" fillId="0" borderId="38" xfId="0" applyFont="1" applyBorder="1" applyAlignment="1" applyProtection="1">
      <alignment horizontal="left" vertical="center" wrapText="1"/>
      <protection hidden="1"/>
    </xf>
    <xf numFmtId="0" fontId="18" fillId="0" borderId="29" xfId="2" applyFont="1" applyFill="1" applyBorder="1" applyAlignment="1" applyProtection="1">
      <alignment horizontal="left" wrapText="1"/>
      <protection hidden="1"/>
    </xf>
    <xf numFmtId="4" fontId="18" fillId="2" borderId="39" xfId="4" applyNumberFormat="1" applyFont="1" applyFill="1" applyBorder="1" applyAlignment="1" applyProtection="1">
      <alignment horizontal="right"/>
      <protection locked="0"/>
    </xf>
    <xf numFmtId="4" fontId="18" fillId="0" borderId="12" xfId="0" applyNumberFormat="1" applyFont="1" applyFill="1" applyBorder="1" applyAlignment="1" applyProtection="1">
      <alignment horizontal="right"/>
      <protection hidden="1"/>
    </xf>
    <xf numFmtId="164" fontId="18" fillId="0" borderId="12" xfId="4" applyFont="1" applyFill="1" applyBorder="1" applyAlignment="1" applyProtection="1">
      <alignment horizontal="right"/>
      <protection locked="0"/>
    </xf>
    <xf numFmtId="0" fontId="21" fillId="0" borderId="12" xfId="2" applyFont="1" applyFill="1" applyBorder="1" applyAlignment="1" applyProtection="1">
      <alignment horizontal="left" vertical="top" wrapText="1"/>
      <protection hidden="1"/>
    </xf>
    <xf numFmtId="4" fontId="21" fillId="2" borderId="12" xfId="2" applyNumberFormat="1" applyFont="1" applyFill="1" applyBorder="1" applyAlignment="1" applyProtection="1">
      <alignment horizontal="right"/>
      <protection hidden="1"/>
    </xf>
    <xf numFmtId="39" fontId="21" fillId="2" borderId="12" xfId="2" applyNumberFormat="1" applyFont="1" applyFill="1" applyBorder="1" applyAlignment="1" applyProtection="1">
      <alignment horizontal="center"/>
      <protection hidden="1"/>
    </xf>
    <xf numFmtId="164" fontId="18" fillId="2" borderId="12" xfId="4" applyFont="1" applyFill="1" applyBorder="1" applyAlignment="1" applyProtection="1">
      <alignment horizontal="right"/>
      <protection locked="0"/>
    </xf>
    <xf numFmtId="0" fontId="18" fillId="0" borderId="0" xfId="3" applyFont="1" applyBorder="1" applyAlignment="1" applyProtection="1">
      <alignment horizontal="center"/>
      <protection hidden="1"/>
    </xf>
    <xf numFmtId="2" fontId="18" fillId="0" borderId="40" xfId="2" applyNumberFormat="1" applyFont="1" applyFill="1" applyBorder="1" applyAlignment="1">
      <alignment vertical="center"/>
    </xf>
    <xf numFmtId="0" fontId="18" fillId="0" borderId="41" xfId="2" applyFont="1" applyFill="1" applyBorder="1"/>
    <xf numFmtId="4" fontId="18" fillId="0" borderId="41" xfId="2" applyNumberFormat="1" applyFont="1" applyFill="1" applyBorder="1" applyAlignment="1">
      <alignment horizontal="right"/>
    </xf>
    <xf numFmtId="0" fontId="18" fillId="0" borderId="41" xfId="2" applyFont="1" applyFill="1" applyBorder="1" applyAlignment="1">
      <alignment horizontal="center"/>
    </xf>
    <xf numFmtId="0" fontId="18" fillId="0" borderId="41" xfId="2" applyFont="1" applyFill="1" applyBorder="1" applyAlignment="1">
      <alignment horizontal="right"/>
    </xf>
    <xf numFmtId="4" fontId="16" fillId="0" borderId="42" xfId="2" applyNumberFormat="1" applyFont="1" applyFill="1" applyBorder="1" applyAlignment="1">
      <alignment horizontal="right"/>
    </xf>
    <xf numFmtId="4" fontId="16" fillId="0" borderId="43" xfId="2" applyNumberFormat="1" applyFont="1" applyFill="1" applyBorder="1" applyProtection="1">
      <protection locked="0"/>
    </xf>
    <xf numFmtId="2" fontId="15" fillId="0" borderId="7" xfId="2" applyNumberFormat="1" applyFont="1" applyBorder="1" applyAlignment="1" applyProtection="1">
      <alignment horizontal="center" vertical="center"/>
      <protection hidden="1"/>
    </xf>
    <xf numFmtId="0" fontId="12" fillId="0" borderId="0" xfId="2" applyFont="1" applyBorder="1" applyAlignment="1" applyProtection="1">
      <alignment horizontal="centerContinuous"/>
      <protection hidden="1"/>
    </xf>
    <xf numFmtId="0" fontId="15" fillId="0" borderId="0" xfId="2" applyFont="1" applyBorder="1" applyAlignment="1" applyProtection="1">
      <alignment horizontal="center"/>
      <protection hidden="1"/>
    </xf>
    <xf numFmtId="0" fontId="13" fillId="0" borderId="0" xfId="2" applyFont="1" applyBorder="1" applyAlignment="1" applyProtection="1">
      <alignment horizontal="right"/>
      <protection hidden="1"/>
    </xf>
    <xf numFmtId="4" fontId="12" fillId="0" borderId="0" xfId="2" applyNumberFormat="1" applyFont="1" applyBorder="1" applyAlignment="1">
      <alignment horizontal="right"/>
    </xf>
    <xf numFmtId="4" fontId="12" fillId="0" borderId="6" xfId="2" applyNumberFormat="1" applyFont="1" applyBorder="1" applyAlignment="1" applyProtection="1">
      <alignment horizontal="fill"/>
      <protection locked="0"/>
    </xf>
    <xf numFmtId="0" fontId="15" fillId="0" borderId="0" xfId="2" applyFont="1" applyBorder="1" applyAlignment="1" applyProtection="1">
      <alignment horizontal="left"/>
      <protection hidden="1"/>
    </xf>
    <xf numFmtId="0" fontId="12" fillId="0" borderId="0" xfId="2" applyFont="1" applyBorder="1" applyAlignment="1" applyProtection="1">
      <alignment horizontal="right"/>
      <protection hidden="1"/>
    </xf>
    <xf numFmtId="4" fontId="16" fillId="0" borderId="0" xfId="2" applyNumberFormat="1" applyFont="1" applyBorder="1" applyAlignment="1">
      <alignment horizontal="right"/>
    </xf>
    <xf numFmtId="0" fontId="0" fillId="0" borderId="0" xfId="0" applyProtection="1">
      <protection locked="0"/>
    </xf>
    <xf numFmtId="169" fontId="12" fillId="0" borderId="0" xfId="2" applyNumberFormat="1" applyFont="1" applyBorder="1" applyAlignment="1" applyProtection="1">
      <alignment horizontal="center"/>
      <protection hidden="1"/>
    </xf>
    <xf numFmtId="0" fontId="12" fillId="0" borderId="0" xfId="2" applyFont="1" applyBorder="1" applyAlignment="1" applyProtection="1">
      <alignment horizontal="left"/>
      <protection hidden="1"/>
    </xf>
    <xf numFmtId="4" fontId="27" fillId="2" borderId="0" xfId="9" applyNumberFormat="1" applyFont="1" applyFill="1" applyBorder="1" applyProtection="1">
      <protection locked="0" hidden="1"/>
    </xf>
    <xf numFmtId="0" fontId="24" fillId="0" borderId="0" xfId="2" applyFont="1" applyBorder="1" applyAlignment="1" applyProtection="1">
      <alignment horizontal="center"/>
      <protection hidden="1"/>
    </xf>
    <xf numFmtId="0" fontId="13" fillId="0" borderId="0" xfId="2" applyFont="1" applyBorder="1" applyAlignment="1" applyProtection="1">
      <alignment horizontal="center"/>
      <protection hidden="1"/>
    </xf>
    <xf numFmtId="0" fontId="12" fillId="0" borderId="5" xfId="2" applyFont="1" applyBorder="1" applyAlignment="1" applyProtection="1">
      <alignment horizontal="right"/>
      <protection hidden="1"/>
    </xf>
    <xf numFmtId="4" fontId="15" fillId="0" borderId="5" xfId="2" applyNumberFormat="1" applyFont="1" applyBorder="1" applyAlignment="1">
      <alignment horizontal="right"/>
    </xf>
    <xf numFmtId="4" fontId="16" fillId="0" borderId="44" xfId="7" applyNumberFormat="1" applyFont="1" applyBorder="1" applyProtection="1">
      <protection locked="0"/>
    </xf>
    <xf numFmtId="166" fontId="2" fillId="0" borderId="0" xfId="1" applyFont="1"/>
    <xf numFmtId="2" fontId="18" fillId="0" borderId="16" xfId="2" applyNumberFormat="1" applyFont="1" applyBorder="1" applyAlignment="1">
      <alignment horizontal="center" vertical="center"/>
    </xf>
    <xf numFmtId="0" fontId="18" fillId="0" borderId="17" xfId="2" applyFont="1" applyBorder="1"/>
    <xf numFmtId="0" fontId="16" fillId="0" borderId="17" xfId="2" applyFont="1" applyBorder="1" applyAlignment="1">
      <alignment horizontal="center"/>
    </xf>
    <xf numFmtId="0" fontId="18" fillId="0" borderId="17" xfId="2" applyFont="1" applyBorder="1" applyAlignment="1">
      <alignment horizontal="center"/>
    </xf>
    <xf numFmtId="0" fontId="25" fillId="0" borderId="15" xfId="2" applyFont="1" applyFill="1" applyBorder="1" applyAlignment="1">
      <alignment horizontal="right"/>
    </xf>
    <xf numFmtId="4" fontId="16" fillId="0" borderId="15" xfId="2" applyNumberFormat="1" applyFont="1" applyFill="1" applyBorder="1" applyAlignment="1">
      <alignment horizontal="right"/>
    </xf>
    <xf numFmtId="4" fontId="16" fillId="0" borderId="18" xfId="7" applyNumberFormat="1" applyFont="1" applyBorder="1" applyProtection="1">
      <protection locked="0"/>
    </xf>
    <xf numFmtId="166" fontId="28" fillId="0" borderId="0" xfId="1" applyFont="1"/>
    <xf numFmtId="2" fontId="0" fillId="0" borderId="0" xfId="0" applyNumberFormat="1"/>
    <xf numFmtId="0" fontId="13" fillId="2" borderId="0" xfId="2" applyFont="1" applyFill="1" applyBorder="1" applyAlignment="1" applyProtection="1">
      <alignment horizontal="centerContinuous"/>
    </xf>
    <xf numFmtId="172" fontId="0" fillId="0" borderId="0" xfId="10" applyNumberFormat="1" applyFont="1"/>
    <xf numFmtId="0" fontId="18" fillId="2" borderId="0" xfId="2" applyFont="1" applyFill="1" applyBorder="1" applyAlignment="1">
      <alignment horizontal="center"/>
    </xf>
    <xf numFmtId="4" fontId="19" fillId="0" borderId="0" xfId="3" applyNumberFormat="1" applyFont="1" applyBorder="1" applyAlignment="1" applyProtection="1">
      <protection hidden="1"/>
    </xf>
    <xf numFmtId="2" fontId="18" fillId="0" borderId="45" xfId="2" applyNumberFormat="1" applyFont="1" applyFill="1" applyBorder="1" applyAlignment="1" applyProtection="1">
      <alignment horizontal="center" vertical="center"/>
      <protection hidden="1"/>
    </xf>
    <xf numFmtId="0" fontId="2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39" fontId="20" fillId="0" borderId="6" xfId="3" applyNumberFormat="1" applyFont="1" applyFill="1" applyBorder="1" applyAlignment="1" applyProtection="1">
      <protection locked="0"/>
    </xf>
    <xf numFmtId="4" fontId="18" fillId="0" borderId="39" xfId="0" applyNumberFormat="1" applyFont="1" applyFill="1" applyBorder="1" applyAlignment="1" applyProtection="1">
      <alignment horizontal="right"/>
      <protection hidden="1"/>
    </xf>
    <xf numFmtId="0" fontId="18" fillId="0" borderId="46" xfId="3" applyFont="1" applyFill="1" applyBorder="1" applyAlignment="1" applyProtection="1">
      <alignment horizontal="center"/>
      <protection hidden="1"/>
    </xf>
    <xf numFmtId="4" fontId="18" fillId="2" borderId="47" xfId="4" applyNumberFormat="1" applyFont="1" applyFill="1" applyBorder="1" applyAlignment="1" applyProtection="1">
      <alignment horizontal="right"/>
      <protection locked="0"/>
    </xf>
    <xf numFmtId="4" fontId="21" fillId="2" borderId="12" xfId="2" applyNumberFormat="1" applyFont="1" applyFill="1" applyBorder="1" applyAlignment="1" applyProtection="1">
      <protection hidden="1"/>
    </xf>
    <xf numFmtId="0" fontId="29" fillId="0" borderId="12" xfId="0" applyFont="1" applyBorder="1" applyAlignment="1">
      <alignment horizontal="left" vertical="center"/>
    </xf>
    <xf numFmtId="2" fontId="14" fillId="0" borderId="28" xfId="2" applyNumberFormat="1" applyFont="1" applyFill="1" applyBorder="1" applyAlignment="1" applyProtection="1">
      <alignment horizontal="center" vertical="center"/>
      <protection hidden="1"/>
    </xf>
    <xf numFmtId="2" fontId="29" fillId="0" borderId="28" xfId="2" applyNumberFormat="1" applyFont="1" applyFill="1" applyBorder="1" applyAlignment="1" applyProtection="1">
      <alignment horizontal="center" vertical="center"/>
      <protection hidden="1"/>
    </xf>
    <xf numFmtId="0" fontId="18" fillId="2" borderId="0" xfId="2" applyFont="1" applyFill="1" applyBorder="1" applyAlignment="1">
      <alignment horizontal="center" wrapText="1"/>
    </xf>
    <xf numFmtId="0" fontId="16" fillId="2" borderId="0" xfId="2" applyFont="1" applyFill="1" applyBorder="1" applyAlignment="1">
      <alignment horizontal="center"/>
    </xf>
    <xf numFmtId="0" fontId="18" fillId="2" borderId="0" xfId="2" applyFont="1" applyFill="1" applyBorder="1" applyAlignment="1">
      <alignment horizontal="center"/>
    </xf>
    <xf numFmtId="2" fontId="30" fillId="0" borderId="4" xfId="2" applyNumberFormat="1" applyFont="1" applyFill="1" applyBorder="1" applyAlignment="1">
      <alignment horizontal="left" vertical="center"/>
    </xf>
    <xf numFmtId="2" fontId="30" fillId="0" borderId="5" xfId="2" applyNumberFormat="1" applyFont="1" applyFill="1" applyBorder="1" applyAlignment="1">
      <alignment horizontal="left" vertical="center"/>
    </xf>
    <xf numFmtId="0" fontId="4" fillId="0" borderId="1" xfId="2" applyFont="1" applyBorder="1" applyAlignment="1">
      <alignment horizontal="center"/>
    </xf>
    <xf numFmtId="0" fontId="4" fillId="0" borderId="2" xfId="2" applyFont="1" applyBorder="1" applyAlignment="1">
      <alignment horizontal="center"/>
    </xf>
    <xf numFmtId="0" fontId="4" fillId="0" borderId="3" xfId="2" applyFont="1" applyBorder="1" applyAlignment="1">
      <alignment horizontal="center"/>
    </xf>
    <xf numFmtId="0" fontId="5" fillId="0" borderId="7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4" fontId="10" fillId="2" borderId="2" xfId="2" applyNumberFormat="1" applyFont="1" applyFill="1" applyBorder="1" applyAlignment="1">
      <alignment horizontal="left" vertical="center" wrapText="1"/>
    </xf>
    <xf numFmtId="4" fontId="10" fillId="2" borderId="3" xfId="2" applyNumberFormat="1" applyFont="1" applyFill="1" applyBorder="1" applyAlignment="1">
      <alignment horizontal="left" vertical="center" wrapText="1"/>
    </xf>
    <xf numFmtId="4" fontId="10" fillId="2" borderId="0" xfId="2" applyNumberFormat="1" applyFont="1" applyFill="1" applyBorder="1" applyAlignment="1">
      <alignment horizontal="left" vertical="center" wrapText="1"/>
    </xf>
    <xf numFmtId="4" fontId="10" fillId="2" borderId="6" xfId="2" applyNumberFormat="1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center"/>
    </xf>
    <xf numFmtId="0" fontId="31" fillId="0" borderId="3" xfId="0" applyFont="1" applyBorder="1" applyAlignment="1">
      <alignment horizontal="center"/>
    </xf>
  </cellXfs>
  <cellStyles count="11">
    <cellStyle name="Millares" xfId="1" builtinId="3"/>
    <cellStyle name="Millares 2" xfId="4"/>
    <cellStyle name="Millares 3" xfId="5"/>
    <cellStyle name="Moneda" xfId="10" builtinId="4"/>
    <cellStyle name="Moneda 2" xfId="6"/>
    <cellStyle name="Moneda 2 2" xfId="7"/>
    <cellStyle name="Moneda 4" xfId="8"/>
    <cellStyle name="Normal" xfId="0" builtinId="0"/>
    <cellStyle name="Normal 10 2" xfId="9"/>
    <cellStyle name="Normal 2" xfId="2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externalLink" Target="externalLinks/externalLink48.xml"/><Relationship Id="rId55" Type="http://schemas.openxmlformats.org/officeDocument/2006/relationships/externalLink" Target="externalLinks/externalLink53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externalLink" Target="externalLinks/externalLink39.xml"/><Relationship Id="rId54" Type="http://schemas.openxmlformats.org/officeDocument/2006/relationships/externalLink" Target="externalLinks/externalLink5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externalLink" Target="externalLinks/externalLink51.xml"/><Relationship Id="rId58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Relationship Id="rId57" Type="http://schemas.openxmlformats.org/officeDocument/2006/relationships/externalLink" Target="externalLinks/externalLink55.xml"/><Relationship Id="rId61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externalLink" Target="externalLinks/externalLink50.xml"/><Relationship Id="rId6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externalLink" Target="externalLinks/externalLink54.xml"/><Relationship Id="rId8" Type="http://schemas.openxmlformats.org/officeDocument/2006/relationships/externalLink" Target="externalLinks/externalLink6.xml"/><Relationship Id="rId51" Type="http://schemas.openxmlformats.org/officeDocument/2006/relationships/externalLink" Target="externalLinks/externalLink49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5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esupuesto\Users\yanel\Documents\PERSONALTRABAJOS\YANEL%200IS0E\YANEL%20FERNANDEZ\ITECO\edf.%20administrativo\PRESUPUESTO%20edificio%20administrativo%20ITECO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Aziza\AppData\Roaming\Microsoft\Excel\Users\Aziza\Downloads\palacios%20dwg\ANALISIS%20DE%20COSTOS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-6068a73cbf6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Users\Costo%20y%20Presupuesto\AppData\Roaming\Microsoft\Excel\Documents%20and%20Settings\Administrador\Escritorio\EXCEL\ANALISIS%20DE%20COSTOS%20CONSTRUCCION\Copia%20de%20analisis%20de%20costos%20genera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Licitaci&#243;n%20de%20Obras\ANALISIS%20DE%20COSTO%20201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PRESUPUESTOS%20(2013)\ENVIADOS\CONSTRUCCION%20DE%20ACERAS%20Y%20CONTENES%20ENTRE%2027%20DE%20FEBRERO%20Y%20JOSE%20AIBAR%20CASTELLANO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ANALISIS%20DE%20COSTO%20(01)%20%202013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cero%20Estrella\Cotizacion\2010\Proyectos%20Tipo%20A\REMODELACION%20AILA%202010\Licitaci&#243;n%20AILA%20(Remodelaci&#243;n%20terminal%20-%20MAyo%202010)%20(20-agosto-2010)%2022%25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04\Documents\DOCUME~1\ISCO\LOCALS~1\Temp\Documents%20and%20Settings\Ruddy%20%20Gil\My%20Documents\Raul\Aqua%20Blue\Documents%20and%20Settings\PC%20User\My%20Documents\PROYECTOS\04%20-%20TORRE%20ATIEMAR%20SUR\PRESUPUESTO\PRESUPUESTO\ATIEMAR%20SUR%20(%20ORIGINAL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0.0.136\Costo%20&amp;%20Presupuesto\mickey\INGENIERIA\proyecto%20manuel%20remodelada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windows\TEMP\Paraiso%20Tropic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esupuesto\CARPETAS%20DEPTO.%20PRESUPUESTOS\TANIA%20CASTILLO\COLEGIO%20UNIVERSITARIO\Presup.%20CU-UASD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breu.MIDEREC1\Desktop\Presupuesto\Rabreu\Documents%20and%20Settings\Ing.%20Tony%20Hernandez\Escritorio\Comedor%20Juegos%20Regionales%20Bayaguana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Plastbau%20Hispaniola\Analisis%20P2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breu.MIDEREC1\Desktop\Presupuesto\Rabreu\ANALISIS\universidad%20UCL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UNEL\LOPE-GASSET\TUNEL%20MINERO,%20TRAMO%201\06-011-2010%20(ROCA)\CUB%203%20FINAL\Cubicacion%20y%20Soporte%203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breu.MIDEREC1\Desktop\Presupuesto\Rabreu\Documents%20and%20Settings\Eva%20L.%20JImenez%20Pagan\My%20Documents\Banco%20Central\Martin%20Fernandez%20-%20Calles\Presup.%20dise&#241;o%20original%20(30-mar-04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Boca%20Chica\Oferta%20Economica%20I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Caba&#241;as%20Turisticas%20en%20San%20Isidro\Caba4asTuristicas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-especi\Obras%20Sector%20Salud%20(H-S)%202000\NORTE\Santiago\Cub.%20Policlinica%20en%20el%20Sector%20La%20Joya,%20palom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BenMis%20Documento\Edificio%20del%20Catastro\windows\TEMP\ETURSA%20BEACH%20RESORT\PRESUPUESTOS%20ETURSA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ximo\Maria%20Angelica\OISOE%20EVA\Calles\Demja%20-%20Hato%20Mayor\Analisis%20Dic%2005%20-%20Demja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OLINA\D.Evelin2\Hosp.%20Luis%20E.%20Aybar%20CONSULTORIOS\Presupuestos\ucla-1\Alex\PRESUP.%20community%20collag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Maria%20Angelica\Cubicaciones\Incava\Analisis%20Contrato%20-%20Incav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LIO-0649BC831\SharedDocs\presupuesto%20%20habitacional%20sanchez\EDF.%20SAN%20CRISTOBAL\metodologia%20Presupuestos\Analisis%20de%20Edificaciones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breu.MIDEREC1\Desktop\Presupuesto\Rabreu\Colegio%20Universitario\Presupuesto\Presup.%20CU-UAS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%20II%20area%20noble%20Benjamin%20corregido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ingasa\Documents%20and%20Settings\USER\Mis%20documentos\Dickson\TORIBIO%20&amp;%20CASTRO\ATABEY%20II\Presupuesto\PRESUPUESTO%20HORMIGON%20PROYECTO%20ATABEY%20II%20DEF%20REFORM%20MIGUEL%20Y%20MILTO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is\Desktop\ruth\Documents%20and%20Settings\Benjamin\My%20Documents\BPB2\Club%20de%20playa\Piscina%20y%20club%20de%20playa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01\ingenieria\Documents%20and%20Settings\Raul%20N.%20%20Rizek\My%20Documents\Carretera%20Sto.%20Dgo.%20-%20Samana\Precios%20Rincon%20de%20Molinillo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company\Documents%20and%20Settings\asifres\Desktop\Estimados%20y%20presupuestos\Estimados%20del%20M\Pre%20Capilla%20Los%20&#193;ngeles%20(Fase%20II)%20-%20mayo%20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Benjamin.DOMAIN\My%20Documents\Documentos%20en%20Benjamin\BenMis%20Documento\Prefabricados%20Arquitectonicos\Cotizaciones%20Prefabricados\HERMIDA%20&amp;%20ASOCIADOS\Actualizacion%20cot.%20embajada\Divis2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lbert\Google%20Drive\Documents\PRESUPUESTO\analisis\modelos%20presupuesto\nigua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esupuesto\CARPETAS%20DEPTO.%20PRESUPUESTOS\TANIA%20CASTILLO\CTC\LA%20VEGA\COLEGIO%20UNIVERSITARIO\Presup.%20CU-UASD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rabreu.MIDEREC1\Desktop\Presupuesto\Rabreu\ucla-1\Alex\UCLAS-final%20anterior%20(version%202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ersonal\Presupuesto%20Residencial%20Nicole%20I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leinier\e\Documents%20and%20Settings\Ing.%20Tony%20Hernandez\Escritorio\Comedor%20Juegos%20Regionales%20Bayaguana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esupuesto%20l.s\Users\fcastillo\Downloads\Puente%20Arroyo%20Alonso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\My%20Documents\Data%20Banana%20T.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sco\miguel\Prefabricados%20Arquitectonicos\Cotizaciones%20Prefabricados\HERMIDA%20&amp;%20ASOCIADOS\Actualizacion%20cot.%20embajada\Divis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angelica\maria%20angeli\Incava\Analisis%20Marzo%2006%20-%20Incava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nclas%20-%20Agora%20Mall%20%20Tijerilla%20T164\Documents%20and%20Settings\m.adonis\Desktop\Laboratorios%20Rendimientos%20y%20Consumos\Analisis%20de%20Costos%20SEOPC-2002%2007%20Jul%20Texto.xl.xlsx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Documents%20and%20Settings\FRED\Mis%20documentos\ARCHIVOS%20PERSONALES\FRED\FRANCISCO\PRESUPUESTO%20MELLIZAS_2_NIVELES_2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b-02\D\PROYECTO%20TERMINACION%20SOFTBALL%20COJPD\CUBICACION\CUBICACION-NUEVA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3)\000%20PENDIENTES%202013\000%20ANALISIS%20DE%20COSTO%202013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njamin\benja2\Documents%20and%20Settings\Benjamin.DOMAIN\My%20Documents\Documentos%20en%20Benjamin\HOTEL%20SUNSCAPE\HOTEL%20SUNSCAPE%20ENTREGADO\Hotel%20Sunscape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esupuesto%20l.s\Users\fcastillo\Downloads\presupuesto%20puente%20arroyo%20alonso%20%20prov%20Elias%20pi&#241;a%20el%20llano%20env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lastbau-ii\C\WINDOWS\DESKTOP\Hotel%20Laurel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nald%20geobanny\Barrick\Paquete%20II\PIT%20OFFICE\PRESUPUESTO%20PIT%20OFFICE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21-22-94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Luis\Desktop\ruth\Documents%20and%20Settings\Benjamin\My%20Documents\BPB2\BPB2Last\Cubicaciones\Cubicacion%20No.%203\Cubicacion%20Villa%20BPB%2024%20Hab2%20Villa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Documents%20and%20Settings\GLEINIER\Escritorio\Documentos%20Compartidos%20(Donald-Geovanny)\Presupuestos%20TRANSPARENTADOS\Omar%20CD%20System\Presupuesto%20Nave%20Omar%20CD%20VER.%20TECH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fic\presupuesto\CARPETAS%20DEPTO.%20PRESUPUESTOS\FERNANDEZ\ANALISIS\Copia%20de%20UCLAS-COMENC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gmet-pre-01\mis%20documentos\presupuesto%20donald%202007\DONALD%20PC%20VOL%202\Archivo%20Horacio\Proyectos%20Ingenieria%20Metalica\Concurso%20Mao\Presupuestos\Presupuesto%20general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osto%20y%20Presupuesto\000%20PRESUPUESTOS%20(2014)\000%20ENVIADOS%202014\CONSTRUCCION%20DE%20ACERAS%20Y%20CONTENES%20ENTRE%2027%20DE%20FEBRERO%20Y%20JOSE%20AIBAR%20CASTELLA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.Z"/>
      <sheetName val="Ac.C"/>
      <sheetName val="Ac.V"/>
      <sheetName val="resum.ac "/>
      <sheetName val="LOSA"/>
      <sheetName val="LOSA (2)"/>
      <sheetName val="insumo"/>
      <sheetName val="Mezcla"/>
      <sheetName val="ana.h.a"/>
      <sheetName val="analisis"/>
      <sheetName val="Analisis Areas Ext."/>
      <sheetName val="Resumen"/>
      <sheetName val="exteriores"/>
      <sheetName val="v. exterior"/>
      <sheetName val="bLOQUE A"/>
      <sheetName val="V.Tierras A"/>
      <sheetName val="V H.A y Muros A"/>
      <sheetName val="Term A"/>
      <sheetName val="ANALISIS STO DG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  <sheetName val="Sheet1"/>
      <sheetName val="Analisis de Costos (2)"/>
    </sheetNames>
    <sheetDataSet>
      <sheetData sheetId="0" refreshError="1"/>
      <sheetData sheetId="1" refreshError="1"/>
      <sheetData sheetId="2" refreshError="1"/>
      <sheetData sheetId="3" refreshError="1">
        <row r="7">
          <cell r="D7">
            <v>966</v>
          </cell>
        </row>
        <row r="322">
          <cell r="M322">
            <v>79.739999999999995</v>
          </cell>
        </row>
        <row r="346">
          <cell r="M346">
            <v>11.391428571428571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NDIMIENTOS"/>
      <sheetName val="Materiales"/>
      <sheetName val=" analisis de costo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os"/>
      <sheetName val="Rendimiento Materiales"/>
      <sheetName val="Insumos"/>
      <sheetName val="Rendimientos OM"/>
      <sheetName val="resumen1"/>
      <sheetName val="Analisis de Costos"/>
    </sheetNames>
    <sheetDataSet>
      <sheetData sheetId="0"/>
      <sheetData sheetId="1"/>
      <sheetData sheetId="2"/>
      <sheetData sheetId="3">
        <row r="7">
          <cell r="J7">
            <v>433</v>
          </cell>
        </row>
        <row r="322">
          <cell r="M322">
            <v>107.3</v>
          </cell>
        </row>
      </sheetData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NA"/>
      <sheetName val="Presupuesto"/>
      <sheetName val="Analisis"/>
      <sheetName val="M.O y Rendimientos"/>
      <sheetName val="Insumos"/>
      <sheetName val="MO Oper Equipo"/>
      <sheetName val="CONSTRUCCION DE ACERAS Y CONTEN"/>
    </sheetNames>
    <sheetDataSet>
      <sheetData sheetId="0" refreshError="1"/>
      <sheetData sheetId="1" refreshError="1"/>
      <sheetData sheetId="2" refreshError="1"/>
      <sheetData sheetId="3" refreshError="1">
        <row r="16">
          <cell r="F16">
            <v>2300</v>
          </cell>
        </row>
        <row r="369">
          <cell r="M369">
            <v>107.3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.O Y Rendtos"/>
      <sheetName val="Analisis de Costos"/>
      <sheetName val="ANALISIS DRENAJE"/>
      <sheetName val="ANALISIS NUEVOS"/>
      <sheetName val="VARILLAS"/>
      <sheetName val="Ferreterias"/>
      <sheetName val="MONTILLA"/>
    </sheetNames>
    <sheetDataSet>
      <sheetData sheetId="0" refreshError="1">
        <row r="703">
          <cell r="F703">
            <v>184</v>
          </cell>
        </row>
      </sheetData>
      <sheetData sheetId="1" refreshError="1">
        <row r="7">
          <cell r="D7">
            <v>1300</v>
          </cell>
          <cell r="E7">
            <v>1032</v>
          </cell>
          <cell r="G7">
            <v>723</v>
          </cell>
          <cell r="H7">
            <v>600</v>
          </cell>
          <cell r="I7">
            <v>550</v>
          </cell>
        </row>
        <row r="772">
          <cell r="M772">
            <v>383.47159179840349</v>
          </cell>
        </row>
      </sheetData>
      <sheetData sheetId="2" refreshError="1">
        <row r="70">
          <cell r="F70">
            <v>0</v>
          </cell>
        </row>
      </sheetData>
      <sheetData sheetId="3">
        <row r="2003">
          <cell r="C2003">
            <v>479.4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do"/>
      <sheetName val="Insumos"/>
      <sheetName val="MO"/>
      <sheetName val="Precio de Vigas"/>
      <sheetName val="analisis"/>
      <sheetName val="Hss 10&quot; x 3&quot; x .125&quot;"/>
      <sheetName val="C 5&quot; x 10&quot; x 2 mm"/>
      <sheetName val="C 2&quot; x 10&quot; x 2mm"/>
    </sheetNames>
    <sheetDataSet>
      <sheetData sheetId="0"/>
      <sheetData sheetId="1" refreshError="1"/>
      <sheetData sheetId="2" refreshError="1"/>
      <sheetData sheetId="3" refreshError="1"/>
      <sheetData sheetId="4">
        <row r="4">
          <cell r="F4">
            <v>35.75</v>
          </cell>
        </row>
        <row r="773">
          <cell r="G773">
            <v>2.7450293706293705</v>
          </cell>
        </row>
        <row r="1453">
          <cell r="G1453">
            <v>1.18</v>
          </cell>
        </row>
        <row r="1534">
          <cell r="G1534">
            <v>1.18</v>
          </cell>
        </row>
        <row r="1637">
          <cell r="G1637">
            <v>1.1100000000000001</v>
          </cell>
        </row>
        <row r="1814">
          <cell r="G1814">
            <v>1.0990083501452665</v>
          </cell>
        </row>
        <row r="1872">
          <cell r="G1872">
            <v>1.04</v>
          </cell>
        </row>
        <row r="1977">
          <cell r="G1977">
            <v>1.01</v>
          </cell>
        </row>
        <row r="2322">
          <cell r="G2322">
            <v>1.1959693269503306</v>
          </cell>
        </row>
        <row r="2486">
          <cell r="G2486">
            <v>1.5907568128034648</v>
          </cell>
        </row>
        <row r="2513">
          <cell r="G2513">
            <v>1.4007248423901459</v>
          </cell>
        </row>
        <row r="2860">
          <cell r="G2860">
            <v>0.92456503968147008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"/>
      <sheetName val="AP"/>
      <sheetName val="DS"/>
      <sheetName val="SPI"/>
      <sheetName val="GAS"/>
      <sheetName val="SR"/>
      <sheetName val="PS"/>
      <sheetName val="ANA"/>
      <sheetName val="PRE"/>
      <sheetName val="INS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>
        <row r="23">
          <cell r="F23">
            <v>1410.898748844138</v>
          </cell>
        </row>
        <row r="31">
          <cell r="F31">
            <v>1227.220745809655</v>
          </cell>
        </row>
        <row r="47">
          <cell r="F47">
            <v>440.74290076551722</v>
          </cell>
        </row>
        <row r="55">
          <cell r="F55">
            <v>242.95387203310347</v>
          </cell>
        </row>
        <row r="63">
          <cell r="F63">
            <v>202.77272924689652</v>
          </cell>
        </row>
        <row r="71">
          <cell r="F71">
            <v>187.51543031586203</v>
          </cell>
        </row>
        <row r="79">
          <cell r="F79">
            <v>189.14171835103448</v>
          </cell>
        </row>
        <row r="86">
          <cell r="F86">
            <v>3635.9030649599999</v>
          </cell>
        </row>
        <row r="94">
          <cell r="F94">
            <v>618.59564639999996</v>
          </cell>
        </row>
        <row r="101">
          <cell r="F101">
            <v>417.42087300000003</v>
          </cell>
        </row>
        <row r="108">
          <cell r="F108">
            <v>223.72110431999999</v>
          </cell>
        </row>
        <row r="116">
          <cell r="F116">
            <v>199.71320112000001</v>
          </cell>
        </row>
        <row r="123">
          <cell r="F123">
            <v>154.86755471999999</v>
          </cell>
        </row>
        <row r="131">
          <cell r="F131">
            <v>138.22406172000001</v>
          </cell>
        </row>
        <row r="138">
          <cell r="F138">
            <v>107.55643571999998</v>
          </cell>
        </row>
        <row r="145">
          <cell r="F145">
            <v>2726.8876166400005</v>
          </cell>
        </row>
        <row r="152">
          <cell r="F152">
            <v>294.404742</v>
          </cell>
        </row>
        <row r="159">
          <cell r="F159">
            <v>155.92428288000002</v>
          </cell>
        </row>
        <row r="166">
          <cell r="F166">
            <v>107.16183648000001</v>
          </cell>
        </row>
        <row r="173">
          <cell r="F173">
            <v>69.333810479999997</v>
          </cell>
        </row>
        <row r="181">
          <cell r="F181">
            <v>204.93791243999996</v>
          </cell>
        </row>
        <row r="189">
          <cell r="F189">
            <v>188.09040923999999</v>
          </cell>
        </row>
        <row r="197">
          <cell r="F197">
            <v>123.36061968000001</v>
          </cell>
        </row>
        <row r="205">
          <cell r="F205">
            <v>86.68722348</v>
          </cell>
        </row>
        <row r="213">
          <cell r="F213">
            <v>78.793717860000001</v>
          </cell>
        </row>
        <row r="227">
          <cell r="F227">
            <v>219.23707824000002</v>
          </cell>
        </row>
        <row r="234">
          <cell r="F234">
            <v>127.67254524000001</v>
          </cell>
        </row>
        <row r="243">
          <cell r="F243">
            <v>2016.3287987999997</v>
          </cell>
        </row>
        <row r="253">
          <cell r="F253">
            <v>742.28838623999991</v>
          </cell>
        </row>
        <row r="262">
          <cell r="F262">
            <v>553.06074023999997</v>
          </cell>
        </row>
        <row r="283">
          <cell r="F283">
            <v>1426.8986258798468</v>
          </cell>
        </row>
        <row r="295">
          <cell r="F295">
            <v>657.86877369655178</v>
          </cell>
        </row>
        <row r="307">
          <cell r="F307">
            <v>445.88165835034488</v>
          </cell>
        </row>
        <row r="339">
          <cell r="F339">
            <v>766.48749048000002</v>
          </cell>
        </row>
        <row r="361">
          <cell r="F361">
            <v>22202.431045965001</v>
          </cell>
        </row>
        <row r="369">
          <cell r="F369">
            <v>8843.9269564799997</v>
          </cell>
        </row>
        <row r="375">
          <cell r="F375">
            <v>35190</v>
          </cell>
        </row>
        <row r="381">
          <cell r="F381">
            <v>3519</v>
          </cell>
        </row>
        <row r="387">
          <cell r="F387">
            <v>52785</v>
          </cell>
        </row>
        <row r="393">
          <cell r="F393">
            <v>476578.17</v>
          </cell>
        </row>
        <row r="399">
          <cell r="F399">
            <v>728292.24</v>
          </cell>
        </row>
        <row r="417">
          <cell r="F417">
            <v>68153.857746724127</v>
          </cell>
        </row>
        <row r="435">
          <cell r="F435">
            <v>133707.19316706897</v>
          </cell>
        </row>
        <row r="446">
          <cell r="F446">
            <v>82680.289140000008</v>
          </cell>
        </row>
        <row r="462">
          <cell r="F462">
            <v>2111.4</v>
          </cell>
        </row>
        <row r="517">
          <cell r="F517">
            <v>11276.166299999999</v>
          </cell>
        </row>
        <row r="565">
          <cell r="F565">
            <v>254.08302090185677</v>
          </cell>
        </row>
        <row r="573">
          <cell r="F573">
            <v>190.27682395225463</v>
          </cell>
        </row>
        <row r="581">
          <cell r="F581">
            <v>124.78465409624859</v>
          </cell>
        </row>
        <row r="592">
          <cell r="F592">
            <v>1690.0711797071617</v>
          </cell>
        </row>
        <row r="603">
          <cell r="F603">
            <v>1083.6474009434485</v>
          </cell>
        </row>
        <row r="614">
          <cell r="F614">
            <v>621.72562094323598</v>
          </cell>
        </row>
        <row r="627">
          <cell r="F627">
            <v>1283.7080905986209</v>
          </cell>
        </row>
        <row r="634">
          <cell r="F634">
            <v>113.15626758620691</v>
          </cell>
        </row>
        <row r="642">
          <cell r="F642">
            <v>96.273508965517252</v>
          </cell>
        </row>
        <row r="649">
          <cell r="F649">
            <v>69.026424827586212</v>
          </cell>
        </row>
        <row r="656">
          <cell r="F656">
            <v>54.549459310344837</v>
          </cell>
        </row>
        <row r="663">
          <cell r="F663">
            <v>30.182995862068971</v>
          </cell>
        </row>
        <row r="670">
          <cell r="F670">
            <v>229.42022896551728</v>
          </cell>
        </row>
        <row r="677">
          <cell r="F677">
            <v>125.1852331034483</v>
          </cell>
        </row>
        <row r="711">
          <cell r="F711">
            <v>135.67871172413794</v>
          </cell>
        </row>
        <row r="781">
          <cell r="F781">
            <v>80.298198620689647</v>
          </cell>
        </row>
        <row r="788">
          <cell r="F788">
            <v>19.209202758620687</v>
          </cell>
        </row>
        <row r="795">
          <cell r="F795">
            <v>101.68654344827587</v>
          </cell>
        </row>
        <row r="810">
          <cell r="F810">
            <v>68.131005517241391</v>
          </cell>
        </row>
        <row r="843">
          <cell r="F843">
            <v>976.4479804774536</v>
          </cell>
        </row>
        <row r="859">
          <cell r="F859">
            <v>2304.8865434482755</v>
          </cell>
        </row>
        <row r="872">
          <cell r="F872">
            <v>381.56355511094273</v>
          </cell>
        </row>
        <row r="885">
          <cell r="F885">
            <v>296.1585441219317</v>
          </cell>
        </row>
        <row r="932">
          <cell r="F932">
            <v>8321.5985463793095</v>
          </cell>
        </row>
        <row r="953">
          <cell r="F953">
            <v>80441.688113793105</v>
          </cell>
        </row>
        <row r="971">
          <cell r="F971">
            <v>40886.648677068966</v>
          </cell>
        </row>
        <row r="1000">
          <cell r="F1000">
            <v>403345.20959999994</v>
          </cell>
        </row>
        <row r="1011">
          <cell r="F1011">
            <v>25349.333759999998</v>
          </cell>
        </row>
        <row r="1035">
          <cell r="F1035">
            <v>598832.45457431034</v>
          </cell>
        </row>
        <row r="1046">
          <cell r="F1046">
            <v>1060.7343448275865</v>
          </cell>
        </row>
        <row r="1056">
          <cell r="F1056">
            <v>514.00111330049265</v>
          </cell>
        </row>
        <row r="1066">
          <cell r="F1066">
            <v>397.10618896551716</v>
          </cell>
        </row>
        <row r="1076">
          <cell r="F1076">
            <v>250.20072413793102</v>
          </cell>
        </row>
        <row r="1083">
          <cell r="F1083">
            <v>1389.4088275862068</v>
          </cell>
        </row>
        <row r="1090">
          <cell r="F1090">
            <v>428.27337931034486</v>
          </cell>
        </row>
        <row r="1097">
          <cell r="F1097">
            <v>387.65303999999998</v>
          </cell>
        </row>
        <row r="1104">
          <cell r="F1104">
            <v>307.59120000000001</v>
          </cell>
        </row>
        <row r="1111">
          <cell r="F1111">
            <v>1431.6157241379312</v>
          </cell>
        </row>
        <row r="1118">
          <cell r="F1118">
            <v>422.99751724137934</v>
          </cell>
        </row>
        <row r="1125">
          <cell r="F1125">
            <v>179.8056</v>
          </cell>
        </row>
        <row r="1132">
          <cell r="F1132">
            <v>98.776800000000009</v>
          </cell>
        </row>
        <row r="1139">
          <cell r="F1139">
            <v>656.37</v>
          </cell>
        </row>
        <row r="1146">
          <cell r="F1146">
            <v>266.95439999999996</v>
          </cell>
        </row>
        <row r="1153">
          <cell r="F1153">
            <v>465.68303999999995</v>
          </cell>
        </row>
        <row r="1168">
          <cell r="F1168">
            <v>1512.2024980842914</v>
          </cell>
        </row>
        <row r="1183">
          <cell r="F1183">
            <v>1402.7415172413794</v>
          </cell>
        </row>
        <row r="1198">
          <cell r="F1198">
            <v>771.20441379310341</v>
          </cell>
        </row>
        <row r="1212">
          <cell r="F1212">
            <v>624.76714068965521</v>
          </cell>
        </row>
        <row r="1252">
          <cell r="F1252">
            <v>26040.6</v>
          </cell>
        </row>
        <row r="1259">
          <cell r="F1259">
            <v>11226.748320000001</v>
          </cell>
        </row>
        <row r="1272">
          <cell r="F1272">
            <v>2307924.42</v>
          </cell>
        </row>
        <row r="1278">
          <cell r="F1278">
            <v>55324.545000000006</v>
          </cell>
        </row>
        <row r="1290">
          <cell r="F1290">
            <v>60077.700635862057</v>
          </cell>
        </row>
        <row r="1301">
          <cell r="F1301">
            <v>58335.252550344834</v>
          </cell>
        </row>
        <row r="1309">
          <cell r="F1309">
            <v>15139.192568275863</v>
          </cell>
        </row>
        <row r="1321">
          <cell r="F1321">
            <v>13387.701045517242</v>
          </cell>
        </row>
        <row r="1333">
          <cell r="F1333">
            <v>14654.54104551724</v>
          </cell>
        </row>
        <row r="1343">
          <cell r="F1343">
            <v>274.28906229848275</v>
          </cell>
        </row>
        <row r="1352">
          <cell r="F1352">
            <v>216.52755332413795</v>
          </cell>
        </row>
        <row r="1361">
          <cell r="F1361">
            <v>100.99474632165519</v>
          </cell>
        </row>
        <row r="1370">
          <cell r="F1370">
            <v>62.204560588965521</v>
          </cell>
        </row>
        <row r="1379">
          <cell r="F1379">
            <v>40.12538440606896</v>
          </cell>
        </row>
        <row r="1385">
          <cell r="F1385">
            <v>440.64</v>
          </cell>
        </row>
        <row r="1391">
          <cell r="F1391">
            <v>257.03999999999996</v>
          </cell>
        </row>
        <row r="1397">
          <cell r="F1397">
            <v>73.44</v>
          </cell>
        </row>
        <row r="1403">
          <cell r="F1403">
            <v>17.135999999999999</v>
          </cell>
        </row>
        <row r="1409">
          <cell r="F1409">
            <v>11.427517241379311</v>
          </cell>
        </row>
        <row r="1415">
          <cell r="F1415">
            <v>541.00800000000004</v>
          </cell>
        </row>
        <row r="1421">
          <cell r="F1421">
            <v>491.43599999999998</v>
          </cell>
        </row>
        <row r="1427">
          <cell r="F1427">
            <v>161.56799999999998</v>
          </cell>
        </row>
        <row r="1433">
          <cell r="F1433">
            <v>145.41331034482761</v>
          </cell>
        </row>
        <row r="1439">
          <cell r="F1439">
            <v>540.57537931034483</v>
          </cell>
        </row>
        <row r="1445">
          <cell r="F1445">
            <v>200.60937931034482</v>
          </cell>
        </row>
        <row r="1451">
          <cell r="F1451">
            <v>177.72268965517242</v>
          </cell>
        </row>
        <row r="1457">
          <cell r="F1457">
            <v>323.13599999999997</v>
          </cell>
        </row>
        <row r="1463">
          <cell r="F1463">
            <v>187.72572413793102</v>
          </cell>
        </row>
        <row r="1469">
          <cell r="F1469">
            <v>168.95420689655174</v>
          </cell>
        </row>
        <row r="1475">
          <cell r="F1475">
            <v>67.320000000000007</v>
          </cell>
        </row>
        <row r="1481">
          <cell r="F1481">
            <v>61.2</v>
          </cell>
        </row>
        <row r="1487">
          <cell r="F1487">
            <v>45.9</v>
          </cell>
        </row>
        <row r="1498">
          <cell r="F1498">
            <v>427.65732744827579</v>
          </cell>
        </row>
        <row r="1504">
          <cell r="F1504">
            <v>321.19448275862067</v>
          </cell>
        </row>
        <row r="1510">
          <cell r="F1510">
            <v>321.19448275862067</v>
          </cell>
        </row>
        <row r="1516">
          <cell r="F1516">
            <v>321.19448275862067</v>
          </cell>
        </row>
        <row r="1522">
          <cell r="F1522">
            <v>21504.959999999999</v>
          </cell>
        </row>
        <row r="1529">
          <cell r="F1529">
            <v>14942.23704</v>
          </cell>
        </row>
        <row r="1536">
          <cell r="F1536">
            <v>12327.356879999999</v>
          </cell>
        </row>
        <row r="1542">
          <cell r="F1542">
            <v>6545.854080000001</v>
          </cell>
        </row>
        <row r="1554">
          <cell r="F1554">
            <v>594.56793184912476</v>
          </cell>
        </row>
        <row r="1565">
          <cell r="F1565">
            <v>403.09862571649876</v>
          </cell>
        </row>
        <row r="1576">
          <cell r="F1576">
            <v>206.50758178758625</v>
          </cell>
        </row>
        <row r="1587">
          <cell r="F1587">
            <v>186.10758178758624</v>
          </cell>
        </row>
        <row r="1594">
          <cell r="F1594">
            <v>413.47943999999995</v>
          </cell>
        </row>
        <row r="1601">
          <cell r="F1601">
            <v>223.58807999999999</v>
          </cell>
        </row>
        <row r="1608">
          <cell r="F1608">
            <v>53.58672</v>
          </cell>
        </row>
        <row r="1622">
          <cell r="F1622">
            <v>95.068079999999995</v>
          </cell>
        </row>
        <row r="1629">
          <cell r="F1629">
            <v>45.018720000000002</v>
          </cell>
        </row>
        <row r="1643">
          <cell r="F1643">
            <v>216.88056</v>
          </cell>
        </row>
        <row r="1707">
          <cell r="F1707">
            <v>211.55615999999998</v>
          </cell>
        </row>
        <row r="1714">
          <cell r="F1714">
            <v>158.66712000000001</v>
          </cell>
        </row>
        <row r="1721">
          <cell r="F1721">
            <v>105.77807999999999</v>
          </cell>
        </row>
        <row r="1728">
          <cell r="F1728">
            <v>54.657719999999998</v>
          </cell>
        </row>
        <row r="1735">
          <cell r="F1735">
            <v>148.31208000000001</v>
          </cell>
        </row>
        <row r="1742">
          <cell r="F1742">
            <v>51.206040000000002</v>
          </cell>
        </row>
      </sheetData>
      <sheetData sheetId="8">
        <row r="22">
          <cell r="F22">
            <v>657.84482758620697</v>
          </cell>
        </row>
        <row r="58">
          <cell r="F58">
            <v>2547.6465517241381</v>
          </cell>
        </row>
        <row r="65">
          <cell r="F65">
            <v>2561.8551724137933</v>
          </cell>
        </row>
        <row r="90">
          <cell r="F90">
            <v>11014.941954022988</v>
          </cell>
        </row>
        <row r="102">
          <cell r="F102">
            <v>6669.4137931034493</v>
          </cell>
        </row>
        <row r="129">
          <cell r="F129">
            <v>133.32117241379311</v>
          </cell>
        </row>
        <row r="192">
          <cell r="F192">
            <v>222.5344827586207</v>
          </cell>
        </row>
        <row r="199">
          <cell r="F199">
            <v>218.39655172413794</v>
          </cell>
        </row>
        <row r="206">
          <cell r="F206">
            <v>198.39655172413794</v>
          </cell>
        </row>
        <row r="227">
          <cell r="F227">
            <v>402.16967999999997</v>
          </cell>
        </row>
        <row r="233">
          <cell r="F233">
            <v>266.70632999999998</v>
          </cell>
        </row>
        <row r="239">
          <cell r="F239">
            <v>119.19951999999999</v>
          </cell>
        </row>
        <row r="245">
          <cell r="F245">
            <v>83.403374999999997</v>
          </cell>
        </row>
        <row r="251">
          <cell r="F251">
            <v>50.599560000000004</v>
          </cell>
        </row>
        <row r="257">
          <cell r="F257">
            <v>36.835260000000005</v>
          </cell>
        </row>
      </sheetData>
      <sheetData sheetId="9">
        <row r="17">
          <cell r="E17">
            <v>1235</v>
          </cell>
        </row>
        <row r="58">
          <cell r="E58">
            <v>211.04</v>
          </cell>
        </row>
        <row r="59">
          <cell r="E59">
            <v>206.51</v>
          </cell>
        </row>
        <row r="60">
          <cell r="E60">
            <v>108.82</v>
          </cell>
        </row>
        <row r="61">
          <cell r="E61">
            <v>69.64</v>
          </cell>
        </row>
        <row r="62">
          <cell r="E62">
            <v>27.69</v>
          </cell>
        </row>
        <row r="63">
          <cell r="E63">
            <v>18.09</v>
          </cell>
        </row>
        <row r="64">
          <cell r="E64">
            <v>12.19</v>
          </cell>
        </row>
        <row r="65">
          <cell r="E65">
            <v>9.14</v>
          </cell>
        </row>
        <row r="66">
          <cell r="E66">
            <v>1764</v>
          </cell>
        </row>
        <row r="67">
          <cell r="E67">
            <v>449.33</v>
          </cell>
        </row>
        <row r="68">
          <cell r="E68">
            <v>216.39</v>
          </cell>
        </row>
        <row r="69">
          <cell r="E69">
            <v>216.39</v>
          </cell>
        </row>
        <row r="70">
          <cell r="E70">
            <v>90.82</v>
          </cell>
        </row>
        <row r="71">
          <cell r="E71">
            <v>30.98</v>
          </cell>
        </row>
        <row r="72">
          <cell r="E72">
            <v>25.13</v>
          </cell>
        </row>
        <row r="73">
          <cell r="E73">
            <v>16.02</v>
          </cell>
        </row>
        <row r="74">
          <cell r="E74">
            <v>14.95</v>
          </cell>
        </row>
        <row r="75">
          <cell r="E75">
            <v>14.95</v>
          </cell>
        </row>
        <row r="76">
          <cell r="E76">
            <v>1423.51</v>
          </cell>
        </row>
        <row r="77">
          <cell r="E77">
            <v>377.74</v>
          </cell>
        </row>
        <row r="78">
          <cell r="E78">
            <v>134.12</v>
          </cell>
        </row>
        <row r="79">
          <cell r="E79">
            <v>73.72</v>
          </cell>
        </row>
        <row r="80">
          <cell r="E80">
            <v>26.19</v>
          </cell>
        </row>
        <row r="81">
          <cell r="E81">
            <v>13.88</v>
          </cell>
        </row>
        <row r="82">
          <cell r="E82">
            <v>8.0299999999999994</v>
          </cell>
        </row>
        <row r="83">
          <cell r="E83">
            <v>33.43</v>
          </cell>
        </row>
        <row r="84">
          <cell r="E84">
            <v>33.43</v>
          </cell>
        </row>
        <row r="85">
          <cell r="E85">
            <v>13.35</v>
          </cell>
        </row>
        <row r="86">
          <cell r="E86">
            <v>9.68</v>
          </cell>
        </row>
        <row r="87">
          <cell r="E87">
            <v>9.68</v>
          </cell>
        </row>
        <row r="89">
          <cell r="E89">
            <v>2296.38</v>
          </cell>
        </row>
        <row r="90">
          <cell r="E90">
            <v>1148.19</v>
          </cell>
        </row>
        <row r="91">
          <cell r="E91">
            <v>382.73</v>
          </cell>
        </row>
        <row r="92">
          <cell r="E92">
            <v>142.28</v>
          </cell>
        </row>
        <row r="93">
          <cell r="E93">
            <v>80</v>
          </cell>
        </row>
        <row r="94">
          <cell r="E94">
            <v>11.16</v>
          </cell>
        </row>
        <row r="96">
          <cell r="E96">
            <v>5081.43</v>
          </cell>
        </row>
        <row r="97">
          <cell r="E97">
            <v>4023.22</v>
          </cell>
        </row>
        <row r="98">
          <cell r="E98">
            <v>1359.37</v>
          </cell>
        </row>
        <row r="99">
          <cell r="E99">
            <v>995.96</v>
          </cell>
        </row>
        <row r="100">
          <cell r="E100">
            <v>541.16999999999996</v>
          </cell>
        </row>
        <row r="101">
          <cell r="E101">
            <v>406.09</v>
          </cell>
        </row>
        <row r="102">
          <cell r="E102">
            <v>360.78</v>
          </cell>
        </row>
        <row r="103">
          <cell r="E103">
            <v>270.58999999999997</v>
          </cell>
        </row>
        <row r="111">
          <cell r="E111">
            <v>9156.27</v>
          </cell>
        </row>
        <row r="112">
          <cell r="E112">
            <v>4140</v>
          </cell>
        </row>
        <row r="113">
          <cell r="E113">
            <v>5175</v>
          </cell>
        </row>
        <row r="114">
          <cell r="E114">
            <v>34336</v>
          </cell>
        </row>
        <row r="115">
          <cell r="E115">
            <v>6867.2</v>
          </cell>
        </row>
        <row r="117">
          <cell r="E117">
            <v>30000</v>
          </cell>
        </row>
        <row r="119">
          <cell r="E119">
            <v>135430</v>
          </cell>
        </row>
        <row r="120">
          <cell r="E120">
            <v>45000</v>
          </cell>
        </row>
        <row r="122">
          <cell r="E122">
            <v>5180</v>
          </cell>
        </row>
        <row r="124">
          <cell r="E124">
            <v>1725</v>
          </cell>
        </row>
        <row r="153">
          <cell r="E153">
            <v>499.13793103448279</v>
          </cell>
        </row>
        <row r="155">
          <cell r="E155">
            <v>80.887931034482762</v>
          </cell>
        </row>
        <row r="156">
          <cell r="E156">
            <v>67.094827586206904</v>
          </cell>
        </row>
        <row r="157">
          <cell r="E157">
            <v>47.724137931034484</v>
          </cell>
        </row>
        <row r="158">
          <cell r="E158">
            <v>35.896551724137936</v>
          </cell>
        </row>
        <row r="159">
          <cell r="E159">
            <v>18.879310344827587</v>
          </cell>
        </row>
        <row r="160">
          <cell r="E160">
            <v>170.09482758620692</v>
          </cell>
        </row>
        <row r="161">
          <cell r="E161">
            <v>90.715517241379317</v>
          </cell>
        </row>
        <row r="162">
          <cell r="E162">
            <v>86.543103448275872</v>
          </cell>
        </row>
        <row r="163">
          <cell r="E163">
            <v>51.853448275862071</v>
          </cell>
        </row>
        <row r="164">
          <cell r="E164">
            <v>54.767241379310349</v>
          </cell>
        </row>
        <row r="165">
          <cell r="E165">
            <v>42.27</v>
          </cell>
        </row>
        <row r="175">
          <cell r="E175">
            <v>35.491379310344833</v>
          </cell>
        </row>
        <row r="176">
          <cell r="E176">
            <v>18.008620689655174</v>
          </cell>
        </row>
        <row r="177">
          <cell r="E177">
            <v>54.043103448275865</v>
          </cell>
        </row>
        <row r="178">
          <cell r="E178">
            <v>9.9137931034482758</v>
          </cell>
        </row>
        <row r="179">
          <cell r="E179">
            <v>71.517241379310349</v>
          </cell>
        </row>
        <row r="180">
          <cell r="E180">
            <v>50.017241379310349</v>
          </cell>
        </row>
        <row r="182">
          <cell r="E182">
            <v>51.327586206896555</v>
          </cell>
        </row>
        <row r="186">
          <cell r="E186">
            <v>2800</v>
          </cell>
        </row>
        <row r="190">
          <cell r="E190">
            <v>158140</v>
          </cell>
        </row>
        <row r="193">
          <cell r="E193">
            <v>7517.2413793103451</v>
          </cell>
        </row>
        <row r="194">
          <cell r="E194">
            <v>3913.7931034482763</v>
          </cell>
        </row>
        <row r="195">
          <cell r="E195">
            <v>3068.9655172413795</v>
          </cell>
        </row>
        <row r="196">
          <cell r="E196">
            <v>1741.3793103448277</v>
          </cell>
        </row>
        <row r="197">
          <cell r="E197">
            <v>1306.03</v>
          </cell>
        </row>
        <row r="198">
          <cell r="E198">
            <v>779</v>
          </cell>
        </row>
        <row r="199">
          <cell r="E199">
            <v>2060.6799999999998</v>
          </cell>
        </row>
        <row r="200">
          <cell r="E200">
            <v>1099.1379310344828</v>
          </cell>
        </row>
        <row r="201">
          <cell r="E201">
            <v>943.96551724137942</v>
          </cell>
        </row>
        <row r="202">
          <cell r="E202">
            <v>331.89655172413796</v>
          </cell>
        </row>
        <row r="203">
          <cell r="E203">
            <v>298.70999999999998</v>
          </cell>
        </row>
        <row r="204">
          <cell r="E204">
            <v>237.8</v>
          </cell>
        </row>
        <row r="205">
          <cell r="E205">
            <v>2125.54</v>
          </cell>
        </row>
        <row r="206">
          <cell r="E206">
            <v>1133.6206896551726</v>
          </cell>
        </row>
        <row r="207">
          <cell r="E207">
            <v>732.75862068965523</v>
          </cell>
        </row>
        <row r="208">
          <cell r="E208">
            <v>327.58620689655174</v>
          </cell>
        </row>
        <row r="209">
          <cell r="E209">
            <v>133.4</v>
          </cell>
        </row>
        <row r="210">
          <cell r="E210">
            <v>73.95</v>
          </cell>
        </row>
        <row r="211">
          <cell r="E211">
            <v>1087.5</v>
          </cell>
        </row>
        <row r="212">
          <cell r="E212">
            <v>362.5</v>
          </cell>
        </row>
        <row r="213">
          <cell r="E213">
            <v>217.5</v>
          </cell>
        </row>
        <row r="214">
          <cell r="E214">
            <v>145</v>
          </cell>
        </row>
        <row r="215">
          <cell r="E215">
            <v>500.25</v>
          </cell>
        </row>
        <row r="222">
          <cell r="E222">
            <v>18366.28</v>
          </cell>
        </row>
        <row r="223">
          <cell r="E223">
            <v>8171.68</v>
          </cell>
        </row>
        <row r="224">
          <cell r="E224">
            <v>5720</v>
          </cell>
        </row>
        <row r="225">
          <cell r="E225">
            <v>3268.67</v>
          </cell>
        </row>
        <row r="226">
          <cell r="E226">
            <v>2451.5</v>
          </cell>
        </row>
        <row r="228">
          <cell r="E228">
            <v>47165</v>
          </cell>
        </row>
        <row r="231">
          <cell r="E231">
            <v>60.698275862068968</v>
          </cell>
        </row>
        <row r="232">
          <cell r="E232">
            <v>48.172413793103452</v>
          </cell>
        </row>
        <row r="233">
          <cell r="E233">
            <v>21.3448275862069</v>
          </cell>
        </row>
        <row r="234">
          <cell r="E234">
            <v>13.112068965517244</v>
          </cell>
        </row>
        <row r="235">
          <cell r="E235">
            <v>8.7241379310344822</v>
          </cell>
        </row>
        <row r="236">
          <cell r="E236">
            <v>360</v>
          </cell>
        </row>
        <row r="237">
          <cell r="E237">
            <v>210</v>
          </cell>
        </row>
        <row r="238">
          <cell r="E238">
            <v>60</v>
          </cell>
        </row>
        <row r="239">
          <cell r="E239">
            <v>14</v>
          </cell>
        </row>
        <row r="240">
          <cell r="E240">
            <v>9.3362068965517242</v>
          </cell>
        </row>
        <row r="241">
          <cell r="E241">
            <v>442</v>
          </cell>
        </row>
        <row r="242">
          <cell r="E242">
            <v>401.5</v>
          </cell>
        </row>
        <row r="243">
          <cell r="E243">
            <v>132</v>
          </cell>
        </row>
        <row r="244">
          <cell r="E244">
            <v>118.80172413793105</v>
          </cell>
        </row>
        <row r="245">
          <cell r="E245">
            <v>441.64655172413791</v>
          </cell>
        </row>
        <row r="246">
          <cell r="E246">
            <v>163.89655172413794</v>
          </cell>
        </row>
        <row r="247">
          <cell r="E247">
            <v>145.19827586206898</v>
          </cell>
        </row>
        <row r="248">
          <cell r="E248">
            <v>264</v>
          </cell>
        </row>
        <row r="249">
          <cell r="E249">
            <v>153.37068965517241</v>
          </cell>
        </row>
        <row r="250">
          <cell r="E250">
            <v>138.0344827586207</v>
          </cell>
        </row>
        <row r="251">
          <cell r="E251">
            <v>55</v>
          </cell>
        </row>
        <row r="252">
          <cell r="E252">
            <v>50</v>
          </cell>
        </row>
        <row r="253">
          <cell r="E253">
            <v>37.5</v>
          </cell>
        </row>
        <row r="254">
          <cell r="E254">
            <v>392.2</v>
          </cell>
        </row>
        <row r="255">
          <cell r="E255">
            <v>323.57</v>
          </cell>
        </row>
        <row r="256">
          <cell r="E256">
            <v>43.422413793103452</v>
          </cell>
        </row>
        <row r="259">
          <cell r="E259">
            <v>262.41379310344826</v>
          </cell>
        </row>
        <row r="260">
          <cell r="E260">
            <v>17569.411764705881</v>
          </cell>
        </row>
        <row r="261">
          <cell r="E261">
            <v>11423.31</v>
          </cell>
        </row>
        <row r="262">
          <cell r="E262">
            <v>9424.23</v>
          </cell>
        </row>
        <row r="270">
          <cell r="E270">
            <v>292.5</v>
          </cell>
        </row>
        <row r="271">
          <cell r="E271">
            <v>326.25</v>
          </cell>
        </row>
        <row r="272">
          <cell r="E272">
            <v>174</v>
          </cell>
        </row>
        <row r="273">
          <cell r="E273">
            <v>38</v>
          </cell>
        </row>
        <row r="274">
          <cell r="E274">
            <v>25</v>
          </cell>
        </row>
        <row r="275">
          <cell r="E275">
            <v>69</v>
          </cell>
        </row>
        <row r="276">
          <cell r="E276">
            <v>31</v>
          </cell>
        </row>
        <row r="277">
          <cell r="E277">
            <v>19</v>
          </cell>
        </row>
        <row r="278">
          <cell r="E278">
            <v>165.63</v>
          </cell>
        </row>
        <row r="287">
          <cell r="E287">
            <v>161.28</v>
          </cell>
        </row>
        <row r="288">
          <cell r="E288">
            <v>120.96</v>
          </cell>
        </row>
        <row r="289">
          <cell r="E289">
            <v>80.64</v>
          </cell>
        </row>
        <row r="291">
          <cell r="E291">
            <v>112.5</v>
          </cell>
        </row>
        <row r="292">
          <cell r="E292">
            <v>37.5</v>
          </cell>
        </row>
        <row r="293">
          <cell r="E293">
            <v>31033.77</v>
          </cell>
        </row>
        <row r="296">
          <cell r="E296">
            <v>15186.54</v>
          </cell>
        </row>
        <row r="300">
          <cell r="E300">
            <v>1100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deros "/>
      <sheetName val="tecnica 1"/>
      <sheetName val="primer nivel "/>
      <sheetName val="segundo nivel  "/>
      <sheetName val="primer nivel estructural"/>
      <sheetName val="segundo nivel estructural"/>
      <sheetName val="calculos estructurales"/>
      <sheetName val="elevacion frontal"/>
      <sheetName val="elevacion lateral derecha"/>
      <sheetName val="elevacion posterior"/>
      <sheetName val="elevacion lateral izquierda "/>
      <sheetName val="SECCIONAA"/>
      <sheetName val="SECCIONBB"/>
      <sheetName val="SECCIONCC"/>
      <sheetName val="SECCIONDD"/>
      <sheetName val="cargas"/>
      <sheetName val="primer losas"/>
      <sheetName val="segundo nivel  losas"/>
      <sheetName val="losa entrepiso"/>
      <sheetName val="losa techo"/>
      <sheetName val="tecnica 1 (2)"/>
      <sheetName val="detalle de vigas"/>
      <sheetName val="tecnica 2"/>
      <sheetName val="pañete"/>
      <sheetName val="Volumenes"/>
      <sheetName val="Lista de precios"/>
      <sheetName val=" analisis de costos"/>
      <sheetName val="presupuesto "/>
      <sheetName val="presupuesto losas y vig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2">
          <cell r="F12">
            <v>295</v>
          </cell>
        </row>
        <row r="13">
          <cell r="F13">
            <v>295</v>
          </cell>
        </row>
      </sheetData>
      <sheetData sheetId="26" refreshError="1"/>
      <sheetData sheetId="27" refreshError="1"/>
      <sheetData sheetId="2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"/>
      <sheetName val="Detalle Acero"/>
      <sheetName val="Villas (Platea)"/>
      <sheetName val="Villa Zona 1"/>
      <sheetName val="Villa Zona 2"/>
      <sheetName val="Cocina "/>
      <sheetName val="Lavandería"/>
      <sheetName val="Comedor"/>
      <sheetName val="Area Noble"/>
      <sheetName val="Administración"/>
      <sheetName val="Espectáculos"/>
      <sheetName val="Exterior A. N."/>
      <sheetName val="Exteriores Gral."/>
      <sheetName val="Prelim.Fase I"/>
      <sheetName val="Prelim.A.N."/>
    </sheetNames>
    <sheetDataSet>
      <sheetData sheetId="0">
        <row r="16">
          <cell r="E16">
            <v>320</v>
          </cell>
        </row>
      </sheetData>
      <sheetData sheetId="1" refreshError="1"/>
      <sheetData sheetId="2">
        <row r="26">
          <cell r="D26">
            <v>177.75200000000001</v>
          </cell>
          <cell r="F26">
            <v>28.836999999999996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26">
          <cell r="C126">
            <v>55</v>
          </cell>
        </row>
        <row r="130">
          <cell r="C130">
            <v>240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. horm."/>
      <sheetName val="Analisis"/>
      <sheetName val="Volumenes"/>
    </sheetNames>
    <sheetDataSet>
      <sheetData sheetId="0" refreshError="1">
        <row r="6">
          <cell r="B6" t="str">
            <v>Acero 1/2" (  Grado 40  )</v>
          </cell>
          <cell r="C6" t="str">
            <v>QQ</v>
          </cell>
          <cell r="D6">
            <v>275</v>
          </cell>
        </row>
        <row r="7">
          <cell r="B7" t="str">
            <v>Acero 1/4"  (  Grado 40  )</v>
          </cell>
          <cell r="C7" t="str">
            <v>QQ</v>
          </cell>
          <cell r="D7">
            <v>270</v>
          </cell>
        </row>
        <row r="8">
          <cell r="B8" t="str">
            <v>Acero 3/4"-1" (  Grado 40  )</v>
          </cell>
          <cell r="C8" t="str">
            <v>QQ</v>
          </cell>
          <cell r="D8">
            <v>395</v>
          </cell>
        </row>
        <row r="9">
          <cell r="B9" t="str">
            <v>Acero 3/8"  (  Grado 40  )</v>
          </cell>
          <cell r="C9" t="str">
            <v>QQ</v>
          </cell>
          <cell r="D9">
            <v>275</v>
          </cell>
        </row>
        <row r="16">
          <cell r="B16" t="str">
            <v>Arena Gruesa Lavada</v>
          </cell>
          <cell r="C16" t="str">
            <v>M3</v>
          </cell>
          <cell r="D16">
            <v>250</v>
          </cell>
        </row>
        <row r="20">
          <cell r="B20" t="str">
            <v>Alambre No. 18</v>
          </cell>
          <cell r="C20" t="str">
            <v>LBS</v>
          </cell>
          <cell r="D20">
            <v>8</v>
          </cell>
        </row>
        <row r="22">
          <cell r="B22" t="str">
            <v>Bloques de 6"</v>
          </cell>
          <cell r="C22" t="str">
            <v>UD</v>
          </cell>
          <cell r="D22">
            <v>9.52</v>
          </cell>
        </row>
        <row r="23">
          <cell r="B23" t="str">
            <v xml:space="preserve">Bloques de 8" </v>
          </cell>
          <cell r="C23" t="str">
            <v>UD</v>
          </cell>
          <cell r="D23">
            <v>12.48</v>
          </cell>
        </row>
        <row r="32">
          <cell r="B32" t="str">
            <v>Cemento Blanco</v>
          </cell>
          <cell r="C32" t="str">
            <v>FDA</v>
          </cell>
          <cell r="D32">
            <v>209</v>
          </cell>
        </row>
        <row r="34">
          <cell r="B34" t="str">
            <v>Cerámica Italiana Pared</v>
          </cell>
          <cell r="C34" t="str">
            <v>M2</v>
          </cell>
          <cell r="D34">
            <v>450</v>
          </cell>
        </row>
        <row r="35">
          <cell r="B35" t="str">
            <v>Cerámica 30x30 Pared (Cerarte)</v>
          </cell>
          <cell r="C35" t="str">
            <v>UD</v>
          </cell>
          <cell r="D35">
            <v>36</v>
          </cell>
        </row>
        <row r="42">
          <cell r="B42" t="str">
            <v>Zócalo de Cerámica de 30</v>
          </cell>
          <cell r="C42" t="str">
            <v>UD</v>
          </cell>
          <cell r="D42">
            <v>6.15</v>
          </cell>
        </row>
        <row r="47">
          <cell r="B47" t="str">
            <v>Clavos Corrientes</v>
          </cell>
          <cell r="C47" t="str">
            <v>LBS</v>
          </cell>
          <cell r="D47">
            <v>6.15</v>
          </cell>
        </row>
        <row r="75">
          <cell r="B75" t="str">
            <v>Pino Bruto Americano</v>
          </cell>
          <cell r="C75" t="str">
            <v>P2</v>
          </cell>
          <cell r="D75">
            <v>17.8</v>
          </cell>
        </row>
        <row r="77">
          <cell r="B77" t="str">
            <v>M/O Quintal Trabajado</v>
          </cell>
          <cell r="C77" t="str">
            <v>QQ</v>
          </cell>
          <cell r="D77">
            <v>55</v>
          </cell>
        </row>
        <row r="78">
          <cell r="B78" t="str">
            <v>M/O Armadura Columna</v>
          </cell>
          <cell r="C78" t="str">
            <v>ML</v>
          </cell>
          <cell r="D78">
            <v>20</v>
          </cell>
        </row>
        <row r="79">
          <cell r="B79" t="str">
            <v>M/O Armadura Dintel y Viga</v>
          </cell>
          <cell r="C79" t="str">
            <v>ML</v>
          </cell>
          <cell r="D79">
            <v>20</v>
          </cell>
        </row>
        <row r="81">
          <cell r="B81" t="str">
            <v>M/O Envarillado de Escalera</v>
          </cell>
          <cell r="C81" t="str">
            <v>UD</v>
          </cell>
          <cell r="D81">
            <v>700</v>
          </cell>
        </row>
        <row r="82">
          <cell r="B82" t="str">
            <v>M/O Subida de Acero para Losa</v>
          </cell>
          <cell r="C82" t="str">
            <v>QQ</v>
          </cell>
          <cell r="D82">
            <v>9.4</v>
          </cell>
        </row>
        <row r="83">
          <cell r="B83" t="str">
            <v>M/O Fino de Techo Inclinado</v>
          </cell>
          <cell r="C83" t="str">
            <v>M2</v>
          </cell>
          <cell r="D83">
            <v>35</v>
          </cell>
        </row>
        <row r="84">
          <cell r="B84" t="str">
            <v>M/O Fino de Techo Plano</v>
          </cell>
          <cell r="C84" t="str">
            <v>M2</v>
          </cell>
          <cell r="D84">
            <v>30</v>
          </cell>
        </row>
        <row r="85">
          <cell r="B85" t="str">
            <v>M/O Goteros Colgantes</v>
          </cell>
          <cell r="C85" t="str">
            <v>ML</v>
          </cell>
          <cell r="D85">
            <v>29.62</v>
          </cell>
        </row>
        <row r="86">
          <cell r="B86" t="str">
            <v>M/O Llenado de huecos</v>
          </cell>
          <cell r="C86" t="str">
            <v>UD</v>
          </cell>
          <cell r="D86">
            <v>0.33</v>
          </cell>
        </row>
        <row r="87">
          <cell r="B87" t="str">
            <v>M/O Maestro</v>
          </cell>
          <cell r="C87" t="str">
            <v>DIA</v>
          </cell>
          <cell r="D87">
            <v>500</v>
          </cell>
        </row>
        <row r="88">
          <cell r="B88" t="str">
            <v>M/O Obrero Ligado</v>
          </cell>
          <cell r="C88" t="str">
            <v>DIA</v>
          </cell>
          <cell r="D88">
            <v>125</v>
          </cell>
        </row>
        <row r="91">
          <cell r="B91" t="str">
            <v>M/O Pañete Maestreado Exterior</v>
          </cell>
          <cell r="C91" t="str">
            <v>M2</v>
          </cell>
          <cell r="D91">
            <v>28</v>
          </cell>
        </row>
        <row r="92">
          <cell r="B92" t="str">
            <v>M/O Pañete Maestreado Interior</v>
          </cell>
          <cell r="C92" t="str">
            <v>M2</v>
          </cell>
          <cell r="D92">
            <v>28</v>
          </cell>
        </row>
        <row r="94">
          <cell r="B94" t="str">
            <v>M/O Preparación del Terreno</v>
          </cell>
          <cell r="C94" t="str">
            <v>M2</v>
          </cell>
          <cell r="D94">
            <v>9.6999999999999993</v>
          </cell>
        </row>
        <row r="95">
          <cell r="B95" t="str">
            <v>M/O Subida de Materiales</v>
          </cell>
          <cell r="C95" t="str">
            <v>M3</v>
          </cell>
          <cell r="D95">
            <v>188.27</v>
          </cell>
        </row>
        <row r="96">
          <cell r="B96" t="str">
            <v>M/O Carpintero 2da. Categoría</v>
          </cell>
          <cell r="C96" t="str">
            <v>DIA</v>
          </cell>
          <cell r="D96">
            <v>300</v>
          </cell>
        </row>
        <row r="98">
          <cell r="B98" t="str">
            <v>M/O Zabaletas</v>
          </cell>
          <cell r="C98" t="str">
            <v>ML</v>
          </cell>
          <cell r="D98">
            <v>25</v>
          </cell>
        </row>
        <row r="99">
          <cell r="B99" t="str">
            <v>M/O Cantos</v>
          </cell>
          <cell r="C99" t="str">
            <v>ML</v>
          </cell>
          <cell r="D99">
            <v>13</v>
          </cell>
        </row>
        <row r="102">
          <cell r="B102" t="str">
            <v>M/O Cerámica Italiana en Pared</v>
          </cell>
          <cell r="C102" t="str">
            <v>M2</v>
          </cell>
          <cell r="D102">
            <v>76.319999999999993</v>
          </cell>
        </row>
        <row r="104">
          <cell r="B104" t="str">
            <v>M/O Colocación Adoquines</v>
          </cell>
          <cell r="C104" t="str">
            <v>M2</v>
          </cell>
          <cell r="D104">
            <v>19.77</v>
          </cell>
        </row>
        <row r="105">
          <cell r="B105" t="str">
            <v>M/O Colocación de Bloques de 4"</v>
          </cell>
          <cell r="C105" t="str">
            <v>UD</v>
          </cell>
          <cell r="D105">
            <v>3.75</v>
          </cell>
        </row>
        <row r="106">
          <cell r="B106" t="str">
            <v>M/O Colocación de Bloques de 6"</v>
          </cell>
          <cell r="C106" t="str">
            <v>UD</v>
          </cell>
          <cell r="D106">
            <v>3.75</v>
          </cell>
        </row>
        <row r="107">
          <cell r="B107" t="str">
            <v>M/O Colocación de Bloques de 8"</v>
          </cell>
          <cell r="C107" t="str">
            <v>UD</v>
          </cell>
          <cell r="D107">
            <v>4</v>
          </cell>
        </row>
        <row r="108">
          <cell r="B108" t="str">
            <v xml:space="preserve">M/O Colocación Piso Cerámica Criolla </v>
          </cell>
          <cell r="C108" t="str">
            <v>M2</v>
          </cell>
          <cell r="D108">
            <v>90</v>
          </cell>
        </row>
        <row r="111">
          <cell r="B111" t="str">
            <v>M/O Colocación Piso de Granito 40 X 40</v>
          </cell>
          <cell r="C111" t="str">
            <v>M2</v>
          </cell>
          <cell r="D111">
            <v>53.18</v>
          </cell>
        </row>
        <row r="113">
          <cell r="B113" t="str">
            <v>M/O Colocación Zócalos de Cerámica</v>
          </cell>
          <cell r="C113" t="str">
            <v>ML</v>
          </cell>
          <cell r="D113">
            <v>15</v>
          </cell>
        </row>
        <row r="114">
          <cell r="B114" t="str">
            <v>M/O Colocación Listelos</v>
          </cell>
          <cell r="C114" t="str">
            <v>ML</v>
          </cell>
          <cell r="D114">
            <v>15</v>
          </cell>
        </row>
        <row r="115">
          <cell r="B115" t="str">
            <v>M/O Confección de Andamios</v>
          </cell>
          <cell r="C115" t="str">
            <v>DIA</v>
          </cell>
          <cell r="D115">
            <v>300</v>
          </cell>
        </row>
        <row r="116">
          <cell r="B116" t="str">
            <v>M/O Construcción Acera Frotada y Violinada</v>
          </cell>
          <cell r="C116" t="str">
            <v>M2</v>
          </cell>
          <cell r="D116">
            <v>25</v>
          </cell>
        </row>
        <row r="119">
          <cell r="B119" t="str">
            <v>M/O Corte y Amarre de Varilla</v>
          </cell>
          <cell r="C119" t="str">
            <v>UD</v>
          </cell>
          <cell r="D119">
            <v>0.25</v>
          </cell>
        </row>
        <row r="120">
          <cell r="B120" t="str">
            <v>M/O Elaboración Cámara Inspección</v>
          </cell>
          <cell r="C120" t="str">
            <v>UD</v>
          </cell>
          <cell r="D120">
            <v>365</v>
          </cell>
        </row>
        <row r="121">
          <cell r="B121" t="str">
            <v xml:space="preserve">M/O Elaboración Trampa de Grasa  </v>
          </cell>
          <cell r="C121" t="str">
            <v>UD</v>
          </cell>
          <cell r="D121">
            <v>650</v>
          </cell>
        </row>
        <row r="124">
          <cell r="B124" t="str">
            <v>Alq. Madera P/Losa  (  Incl. M/O  )</v>
          </cell>
          <cell r="C124" t="str">
            <v>M2</v>
          </cell>
          <cell r="D124">
            <v>100</v>
          </cell>
        </row>
        <row r="127">
          <cell r="B127" t="str">
            <v>Alq. Madera P/Rampa  (  Incl. M/O  )</v>
          </cell>
          <cell r="C127" t="str">
            <v>UD</v>
          </cell>
          <cell r="D127">
            <v>900</v>
          </cell>
        </row>
        <row r="128">
          <cell r="B128" t="str">
            <v>Alq. Madera P/Viga  (  Incl. M/O  )</v>
          </cell>
          <cell r="C128" t="str">
            <v>ML</v>
          </cell>
          <cell r="D128">
            <v>98</v>
          </cell>
        </row>
        <row r="129">
          <cell r="B129" t="str">
            <v>Alq. Madera P/Vigas y Columnas Amarre (  Incl. M/O  )</v>
          </cell>
          <cell r="C129" t="str">
            <v>ML</v>
          </cell>
          <cell r="D129">
            <v>50</v>
          </cell>
        </row>
        <row r="132">
          <cell r="B132" t="str">
            <v>M/O Regado, Compactación, Mojado, Trasl.Mat. (A/M)</v>
          </cell>
          <cell r="C132" t="str">
            <v>M3</v>
          </cell>
          <cell r="D132">
            <v>44.3</v>
          </cell>
        </row>
        <row r="134">
          <cell r="B134" t="str">
            <v>Excavación Tierra ( AM )</v>
          </cell>
          <cell r="C134" t="str">
            <v>M3</v>
          </cell>
          <cell r="D134">
            <v>60</v>
          </cell>
        </row>
        <row r="136">
          <cell r="B136" t="str">
            <v xml:space="preserve">Ligado y Vaciado a Mano  </v>
          </cell>
          <cell r="C136" t="str">
            <v>M3</v>
          </cell>
          <cell r="D136">
            <v>188.27</v>
          </cell>
        </row>
        <row r="149">
          <cell r="B149" t="str">
            <v>M/O Técnico Calificado</v>
          </cell>
          <cell r="C149" t="str">
            <v>DIA</v>
          </cell>
          <cell r="D149">
            <v>175</v>
          </cell>
        </row>
        <row r="156">
          <cell r="B156" t="str">
            <v>Adoquín Mediterráneo Gris</v>
          </cell>
          <cell r="C156" t="str">
            <v>UD</v>
          </cell>
          <cell r="D156">
            <v>4.91</v>
          </cell>
        </row>
      </sheetData>
      <sheetData sheetId="1" refreshError="1">
        <row r="201">
          <cell r="F201">
            <v>7792.2050656250012</v>
          </cell>
        </row>
        <row r="210">
          <cell r="F210">
            <v>12250.8755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"/>
      <sheetName val="Insumo plastbau"/>
      <sheetName val="Plastbau 22"/>
      <sheetName val="Resumen Plastbau 22"/>
    </sheetNames>
    <sheetDataSet>
      <sheetData sheetId="0" refreshError="1">
        <row r="16">
          <cell r="C16" t="str">
            <v>13/7 -</v>
          </cell>
        </row>
      </sheetData>
      <sheetData sheetId="1"/>
      <sheetData sheetId="2"/>
      <sheetData sheetId="3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6">
          <cell r="D16">
            <v>2200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"/>
      <sheetName val="SEG, POL Y FIANZ"/>
      <sheetName val="1.01"/>
      <sheetName val="1.02"/>
      <sheetName val="1.03"/>
      <sheetName val="2.01.01"/>
      <sheetName val="2.01.02"/>
      <sheetName val="2.01.03"/>
      <sheetName val="2.01.04"/>
      <sheetName val="2.01.05"/>
      <sheetName val="2.01.06"/>
      <sheetName val="2.01.07"/>
      <sheetName val="3.01"/>
      <sheetName val="3.02"/>
      <sheetName val="7.01.01"/>
      <sheetName val="7.01.02"/>
      <sheetName val="7.01.03"/>
      <sheetName val="7.01.04"/>
      <sheetName val="Sheet3"/>
    </sheetNames>
    <sheetDataSet>
      <sheetData sheetId="0">
        <row r="13">
          <cell r="A13">
            <v>1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STO DGO"/>
      <sheetName val="PRES. BOCA NUEVA"/>
      <sheetName val="CONTRARO SEÑALIZACIONES"/>
      <sheetName val="Senalizacion"/>
      <sheetName val="A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I"/>
      <sheetName val="Tramo I (alt. &quot;B&quot;)"/>
      <sheetName val="Tramo II"/>
      <sheetName val="Tramo II (alt.&quot;B&quot;)"/>
      <sheetName val="Tramo III"/>
      <sheetName val="Tramo III (Alt. &quot;B&quot;)"/>
      <sheetName val="Tramo IV"/>
      <sheetName val="Tramo IV (Alt.&quot;B&quot;)"/>
      <sheetName val="Tramo V"/>
      <sheetName val="Tramo V (Alt. &quot;B&quot;)"/>
      <sheetName val="ANALPRECVI"/>
      <sheetName val="MATERIALES"/>
      <sheetName val="OBRAMANO"/>
      <sheetName val="EQUIPOS"/>
      <sheetName val="SUB-CONTRATOS"/>
      <sheetName val="Tramo IV (2)"/>
      <sheetName val="Listado Equipos a utilizar"/>
      <sheetName val="Analisis"/>
      <sheetName val="A-civil"/>
      <sheetName val="MO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G7">
            <v>281</v>
          </cell>
        </row>
        <row r="10">
          <cell r="G10">
            <v>6.45</v>
          </cell>
        </row>
      </sheetData>
      <sheetData sheetId="12" refreshError="1">
        <row r="43">
          <cell r="F43">
            <v>30</v>
          </cell>
        </row>
        <row r="72">
          <cell r="F72">
            <v>43.4</v>
          </cell>
        </row>
        <row r="75">
          <cell r="F75">
            <v>37.200000000000003</v>
          </cell>
        </row>
        <row r="76">
          <cell r="F76">
            <v>43.4</v>
          </cell>
        </row>
        <row r="77">
          <cell r="F77">
            <v>43.4</v>
          </cell>
        </row>
      </sheetData>
      <sheetData sheetId="13" refreshError="1">
        <row r="8">
          <cell r="I8">
            <v>726.05</v>
          </cell>
        </row>
        <row r="9">
          <cell r="I9">
            <v>512.15</v>
          </cell>
        </row>
        <row r="14">
          <cell r="I14">
            <v>414.5</v>
          </cell>
        </row>
        <row r="15">
          <cell r="I15">
            <v>414.5</v>
          </cell>
        </row>
        <row r="16">
          <cell r="I16">
            <v>791.15</v>
          </cell>
        </row>
        <row r="25">
          <cell r="I25">
            <v>1.7799999999999998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Resumen"/>
      <sheetName val="Flujo Cabañas"/>
      <sheetName val="Cronograma Cabañas"/>
      <sheetName val="Cabañas simple Tipo I"/>
      <sheetName val="Cabañas simple Tipo 2"/>
      <sheetName val="Cabañas simple Tipo 3"/>
      <sheetName val="Cabañas Presidenciales "/>
      <sheetName val="Cabañas Vice Presidenciales"/>
      <sheetName val="Calles, aceras y contenes"/>
      <sheetName val="Edificio de Entrada"/>
      <sheetName val="Análisis"/>
      <sheetName val="Insumos"/>
      <sheetName val="Hoja de presupuesto"/>
      <sheetName val="Edificio Administracion"/>
      <sheetName val="Cabañas Ejecutivas"/>
      <sheetName val="Caseta de planta"/>
      <sheetName val="Lomo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HOTEL SUNSCAPE EDF. I"/>
      <sheetName val="HOTEL SUNSCAPE EDF. I I Y V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  <sheetName val="HOTEL SUNSCAPE EDF. VIII"/>
      <sheetName val="Resumen Hotel Sunscape II"/>
      <sheetName val="Muros Interiores h=2.8 m "/>
      <sheetName val="HOTEL SUNSCAPE EDF. III"/>
      <sheetName val="HOTEL SUNSCAPE EDF. II"/>
      <sheetName val="HOTEL SUNSCAPE EDF. IX"/>
      <sheetName val="HOTEL SUNSCAPE EDF. V"/>
      <sheetName val="HOTEL SUNSCAPE EDF. IV"/>
      <sheetName val="Resumen Hotel Sunscape copia."/>
      <sheetName val="Presentacion Hotel Sunscape "/>
      <sheetName val="Hoja Presentacion "/>
      <sheetName val="Cubicación"/>
    </sheetNames>
    <sheetDataSet>
      <sheetData sheetId="0" refreshError="1"/>
      <sheetData sheetId="1" refreshError="1">
        <row r="21">
          <cell r="D21">
            <v>1314906.1857016287</v>
          </cell>
        </row>
        <row r="25">
          <cell r="D25">
            <v>287006.09240701469</v>
          </cell>
        </row>
      </sheetData>
      <sheetData sheetId="2" refreshError="1"/>
      <sheetData sheetId="3" refreshError="1"/>
      <sheetData sheetId="4" refreshError="1">
        <row r="106">
          <cell r="G106">
            <v>1452664.2717140752</v>
          </cell>
        </row>
      </sheetData>
      <sheetData sheetId="5" refreshError="1">
        <row r="106">
          <cell r="G106">
            <v>1421956.8064897507</v>
          </cell>
        </row>
      </sheetData>
      <sheetData sheetId="6" refreshError="1">
        <row r="107">
          <cell r="G107">
            <v>1409090.7024497506</v>
          </cell>
        </row>
      </sheetData>
      <sheetData sheetId="7" refreshError="1"/>
      <sheetData sheetId="8" refreshError="1">
        <row r="157">
          <cell r="G157">
            <v>2629812.3714032574</v>
          </cell>
        </row>
      </sheetData>
      <sheetData sheetId="9" refreshError="1"/>
      <sheetData sheetId="10" refreshError="1"/>
      <sheetData sheetId="11" refreshError="1">
        <row r="49">
          <cell r="D49">
            <v>150</v>
          </cell>
        </row>
        <row r="120">
          <cell r="D120">
            <v>3084.55</v>
          </cell>
        </row>
        <row r="138">
          <cell r="D138">
            <v>3746.4657613846157</v>
          </cell>
        </row>
        <row r="148">
          <cell r="D148">
            <v>8759.6139999999996</v>
          </cell>
        </row>
        <row r="156">
          <cell r="D156">
            <v>7227.72</v>
          </cell>
        </row>
        <row r="164">
          <cell r="D164">
            <v>7365.95</v>
          </cell>
        </row>
        <row r="173">
          <cell r="D173">
            <v>5765.4363104433687</v>
          </cell>
        </row>
        <row r="182">
          <cell r="D182">
            <v>9313.451155384615</v>
          </cell>
        </row>
        <row r="200">
          <cell r="D200">
            <v>6693.3966666666665</v>
          </cell>
        </row>
        <row r="209">
          <cell r="D209">
            <v>5176.5506666666661</v>
          </cell>
        </row>
        <row r="218">
          <cell r="D218">
            <v>4991.54</v>
          </cell>
        </row>
        <row r="256">
          <cell r="D256">
            <v>4206.2299999999996</v>
          </cell>
        </row>
        <row r="274">
          <cell r="D274">
            <v>1777.8110323846156</v>
          </cell>
        </row>
        <row r="286">
          <cell r="D286">
            <v>4816.92</v>
          </cell>
        </row>
        <row r="415">
          <cell r="D415">
            <v>595.61825599999997</v>
          </cell>
        </row>
        <row r="427">
          <cell r="D427">
            <v>639.838256</v>
          </cell>
        </row>
        <row r="438">
          <cell r="D438">
            <v>693.07825600000001</v>
          </cell>
        </row>
        <row r="449">
          <cell r="D449">
            <v>563.11809600000004</v>
          </cell>
        </row>
        <row r="460">
          <cell r="D460">
            <v>493.52857599999993</v>
          </cell>
        </row>
        <row r="491">
          <cell r="D491">
            <v>1053.4291840000001</v>
          </cell>
        </row>
        <row r="501">
          <cell r="D501">
            <v>156.43090943999999</v>
          </cell>
        </row>
        <row r="541">
          <cell r="D541">
            <v>705.20918399999994</v>
          </cell>
        </row>
        <row r="551">
          <cell r="D551">
            <v>106.89090944</v>
          </cell>
        </row>
        <row r="560">
          <cell r="D560">
            <v>600.20918399999994</v>
          </cell>
        </row>
        <row r="570">
          <cell r="D570">
            <v>91.890909440000001</v>
          </cell>
        </row>
        <row r="591">
          <cell r="D591">
            <v>1075.2</v>
          </cell>
        </row>
        <row r="610">
          <cell r="D610">
            <v>1470.2215932000001</v>
          </cell>
        </row>
        <row r="638">
          <cell r="D638">
            <v>1204.0245920000002</v>
          </cell>
        </row>
        <row r="765">
          <cell r="D765">
            <v>5604.04</v>
          </cell>
        </row>
        <row r="775">
          <cell r="D775">
            <v>7150.7099999999991</v>
          </cell>
        </row>
        <row r="785">
          <cell r="D785">
            <v>9347.5483000000004</v>
          </cell>
        </row>
        <row r="933">
          <cell r="D933">
            <v>5411.1733461538461</v>
          </cell>
        </row>
        <row r="1018">
          <cell r="D1018">
            <v>5615.9402461538457</v>
          </cell>
        </row>
      </sheetData>
      <sheetData sheetId="12" refreshError="1">
        <row r="21">
          <cell r="E21">
            <v>30</v>
          </cell>
        </row>
        <row r="35">
          <cell r="E35">
            <v>1960</v>
          </cell>
        </row>
        <row r="37">
          <cell r="E37">
            <v>2066</v>
          </cell>
        </row>
        <row r="39">
          <cell r="E39">
            <v>2156</v>
          </cell>
        </row>
        <row r="60">
          <cell r="E60">
            <v>280</v>
          </cell>
        </row>
        <row r="61">
          <cell r="E61">
            <v>280</v>
          </cell>
        </row>
        <row r="62">
          <cell r="E62">
            <v>280</v>
          </cell>
        </row>
        <row r="64">
          <cell r="E64">
            <v>280</v>
          </cell>
        </row>
        <row r="71">
          <cell r="E71">
            <v>312</v>
          </cell>
        </row>
        <row r="91">
          <cell r="E91">
            <v>70</v>
          </cell>
        </row>
        <row r="155">
          <cell r="E155">
            <v>20</v>
          </cell>
        </row>
        <row r="162">
          <cell r="E162">
            <v>289.55</v>
          </cell>
        </row>
        <row r="164">
          <cell r="E164">
            <v>35</v>
          </cell>
        </row>
        <row r="167">
          <cell r="E167">
            <v>150</v>
          </cell>
        </row>
        <row r="168">
          <cell r="E168">
            <v>30</v>
          </cell>
        </row>
        <row r="170">
          <cell r="E170">
            <v>110</v>
          </cell>
        </row>
        <row r="171">
          <cell r="E171">
            <v>120</v>
          </cell>
        </row>
        <row r="173">
          <cell r="E173">
            <v>55</v>
          </cell>
        </row>
        <row r="174">
          <cell r="E174">
            <v>140</v>
          </cell>
        </row>
        <row r="175">
          <cell r="E175">
            <v>140</v>
          </cell>
        </row>
        <row r="176">
          <cell r="E176">
            <v>190</v>
          </cell>
        </row>
        <row r="177">
          <cell r="E177">
            <v>250</v>
          </cell>
        </row>
        <row r="178">
          <cell r="E178">
            <v>200</v>
          </cell>
        </row>
        <row r="179">
          <cell r="E179">
            <v>230</v>
          </cell>
        </row>
        <row r="180">
          <cell r="E180">
            <v>250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1000"/>
      <sheetName val="Estado Financiero"/>
      <sheetName val="Resumen"/>
      <sheetName val="Cubicación"/>
      <sheetName val="Pagos"/>
      <sheetName val="Res-Financiero"/>
      <sheetName val="A"/>
      <sheetName val="Senalizacion"/>
      <sheetName val="Preci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Club Ejec."/>
      <sheetName val="Edif. Hab."/>
      <sheetName val="Edif. Hab. (Platea)"/>
      <sheetName val="Lobby"/>
      <sheetName val="Rest. Buf. y Cocina"/>
      <sheetName val="Poblado comercial"/>
      <sheetName val="Anfiteatro"/>
      <sheetName val="Casino"/>
      <sheetName val="Club de Tennis"/>
      <sheetName val="Club de Piscina"/>
      <sheetName val="Piscina"/>
      <sheetName val="Análisis"/>
      <sheetName val="Club de Playa"/>
      <sheetName val="VIAS"/>
      <sheetName val="Resumen"/>
      <sheetName val="Resumen (2)"/>
      <sheetName val="Salón de Conv."/>
      <sheetName val="Discoteca"/>
      <sheetName val="Rest. Especialidades"/>
      <sheetName val="Edificio de Servicios"/>
      <sheetName val="PLOM. EXTERIOR"/>
      <sheetName val="ILUM. EXTERIOR"/>
      <sheetName val="GENERACION"/>
      <sheetName val="A.C."/>
      <sheetName val="adicional elect."/>
      <sheetName val="Presentación"/>
    </sheetNames>
    <sheetDataSet>
      <sheetData sheetId="0" refreshError="1">
        <row r="30">
          <cell r="E30">
            <v>46.96</v>
          </cell>
        </row>
        <row r="31">
          <cell r="E31">
            <v>55.6</v>
          </cell>
        </row>
        <row r="32">
          <cell r="E32">
            <v>88</v>
          </cell>
        </row>
        <row r="78">
          <cell r="E78">
            <v>170</v>
          </cell>
        </row>
        <row r="79">
          <cell r="E79">
            <v>155</v>
          </cell>
        </row>
        <row r="198">
          <cell r="E198">
            <v>55</v>
          </cell>
        </row>
        <row r="200">
          <cell r="E200">
            <v>110</v>
          </cell>
        </row>
        <row r="201">
          <cell r="E201">
            <v>120</v>
          </cell>
        </row>
        <row r="202">
          <cell r="E202">
            <v>130</v>
          </cell>
        </row>
        <row r="203">
          <cell r="E203">
            <v>140</v>
          </cell>
        </row>
        <row r="204">
          <cell r="E204">
            <v>150</v>
          </cell>
        </row>
        <row r="205">
          <cell r="E205">
            <v>155</v>
          </cell>
        </row>
        <row r="206">
          <cell r="E206">
            <v>160</v>
          </cell>
        </row>
        <row r="208">
          <cell r="E208">
            <v>155</v>
          </cell>
        </row>
        <row r="209">
          <cell r="E209">
            <v>165</v>
          </cell>
        </row>
        <row r="211">
          <cell r="E211">
            <v>175</v>
          </cell>
        </row>
        <row r="212">
          <cell r="E212">
            <v>180</v>
          </cell>
        </row>
        <row r="213">
          <cell r="E213">
            <v>200</v>
          </cell>
        </row>
        <row r="215">
          <cell r="E215">
            <v>250</v>
          </cell>
        </row>
        <row r="216">
          <cell r="E216">
            <v>300</v>
          </cell>
        </row>
        <row r="217">
          <cell r="E217">
            <v>325</v>
          </cell>
        </row>
        <row r="218">
          <cell r="E218">
            <v>70</v>
          </cell>
        </row>
        <row r="219">
          <cell r="E219">
            <v>75</v>
          </cell>
        </row>
        <row r="222">
          <cell r="E222">
            <v>95</v>
          </cell>
        </row>
        <row r="223">
          <cell r="E223">
            <v>90</v>
          </cell>
        </row>
        <row r="226">
          <cell r="E226">
            <v>120</v>
          </cell>
        </row>
        <row r="227">
          <cell r="E227">
            <v>125</v>
          </cell>
        </row>
        <row r="229">
          <cell r="E229">
            <v>150</v>
          </cell>
        </row>
        <row r="230">
          <cell r="E230">
            <v>150</v>
          </cell>
        </row>
        <row r="231">
          <cell r="E231">
            <v>150</v>
          </cell>
        </row>
        <row r="232">
          <cell r="E232">
            <v>210</v>
          </cell>
        </row>
        <row r="233">
          <cell r="E233">
            <v>230</v>
          </cell>
        </row>
        <row r="235">
          <cell r="E235">
            <v>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/>
      <sheetData sheetId="1">
        <row r="16">
          <cell r="B16">
            <v>4387.5</v>
          </cell>
        </row>
        <row r="20">
          <cell r="C20">
            <v>511</v>
          </cell>
        </row>
        <row r="21">
          <cell r="C21">
            <v>639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a trata"/>
      <sheetName val="Anal. horm."/>
      <sheetName val="cuantias "/>
      <sheetName val="anal term"/>
      <sheetName val="Ana-Sanit."/>
      <sheetName val="Ana-Elect"/>
      <sheetName val="Ana-elect."/>
      <sheetName val="Volumenes"/>
      <sheetName val="M. O. exc."/>
      <sheetName val="subida materiales"/>
      <sheetName val="Mat"/>
      <sheetName val="Jornal"/>
      <sheetName val="Pu-Sanit.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</sheetNames>
    <sheetDataSet>
      <sheetData sheetId="0"/>
      <sheetData sheetId="1"/>
      <sheetData sheetId="2">
        <row r="222">
          <cell r="F222">
            <v>6762.8600000000006</v>
          </cell>
        </row>
      </sheetData>
      <sheetData sheetId="3"/>
      <sheetData sheetId="4"/>
      <sheetData sheetId="5"/>
      <sheetData sheetId="6"/>
      <sheetData sheetId="7"/>
      <sheetData sheetId="8">
        <row r="137">
          <cell r="J137">
            <v>203.6515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  <sheetName val="Ca|culo"/>
    </sheetNames>
    <sheetDataSet>
      <sheetData sheetId="0" refreshError="1"/>
      <sheetData sheetId="1" refreshError="1"/>
      <sheetData sheetId="2">
        <row r="3">
          <cell r="B3">
            <v>135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32">
          <cell r="J32">
            <v>120</v>
          </cell>
        </row>
        <row r="48">
          <cell r="J48">
            <v>324</v>
          </cell>
        </row>
      </sheetData>
      <sheetData sheetId="8">
        <row r="13">
          <cell r="O13">
            <v>50</v>
          </cell>
        </row>
        <row r="46">
          <cell r="O46">
            <v>100</v>
          </cell>
        </row>
        <row r="52">
          <cell r="O52">
            <v>5</v>
          </cell>
        </row>
      </sheetData>
      <sheetData sheetId="9"/>
      <sheetData sheetId="10"/>
      <sheetData sheetId="11"/>
      <sheetData sheetId="12"/>
      <sheetData sheetId="13">
        <row r="70">
          <cell r="D70">
            <v>3526.3227562500001</v>
          </cell>
        </row>
      </sheetData>
      <sheetData sheetId="14">
        <row r="6">
          <cell r="D6">
            <v>820.26717298649987</v>
          </cell>
        </row>
      </sheetData>
      <sheetData sheetId="15"/>
      <sheetData sheetId="16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26">
          <cell r="C126">
            <v>55</v>
          </cell>
        </row>
        <row r="134">
          <cell r="C134">
            <v>3.82</v>
          </cell>
        </row>
        <row r="138">
          <cell r="C138">
            <v>2.97</v>
          </cell>
        </row>
        <row r="148">
          <cell r="C148">
            <v>21.88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on Hotel Sunscape "/>
      <sheetName val="Presentacion Hotel Sunscape (2)"/>
      <sheetName val="Resumen Hotel Sunscape II"/>
      <sheetName val="LOBBY Y AREA DE OFICINAS"/>
      <sheetName val="BAR DE LOBBY"/>
      <sheetName val="AREA DE ESPECTACULOS"/>
      <sheetName val="COMEDOR RESTAURANT"/>
      <sheetName val="MODULO DE COCINA"/>
      <sheetName val="EXPLORERS CLUB"/>
      <sheetName val="RESTAURANT DE PLAYA"/>
      <sheetName val="CENTRO SPA Y GIMNASIO"/>
      <sheetName val="EDIF. VEST. Y OFICINAS DE PERS."/>
      <sheetName val="PISCINAS"/>
      <sheetName val="PALAPAS DEPORTES ACUATICOS"/>
      <sheetName val="EDIFICIO DE PERSONAL"/>
      <sheetName val="PALAPA WET BAR"/>
      <sheetName val="PALAPA BAR"/>
      <sheetName val="EDIFICIO DE EMPLEADOS I"/>
      <sheetName val="EDIFICIO DE EMPLEADOS II"/>
      <sheetName val="LAVANDERIA"/>
      <sheetName val="PALAPAS DEPORTES"/>
      <sheetName val="PALAPA WC Y TOALLAS"/>
      <sheetName val="TEMPLETE DE BODAS"/>
      <sheetName val="COFEE BAR"/>
      <sheetName val="AREAS EXT CAMINOSY CALLES HOTEL"/>
      <sheetName val="CANCHA DE FUBOLITO"/>
      <sheetName val="CANCHA DE TENNIS"/>
      <sheetName val="CASETA GUARDIAN"/>
      <sheetName val="CISTERNA"/>
      <sheetName val="Insumos"/>
      <sheetName val="Análisis"/>
      <sheetName val="Muros Interiores h=2.8 m "/>
      <sheetName val="Hormigones Bava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65">
          <cell r="C65">
            <v>3449.4880000000003</v>
          </cell>
        </row>
      </sheetData>
      <sheetData sheetId="30">
        <row r="163">
          <cell r="D163">
            <v>4173.9325396235208</v>
          </cell>
        </row>
        <row r="345">
          <cell r="D345">
            <v>8896.8764318970934</v>
          </cell>
        </row>
        <row r="503">
          <cell r="D503">
            <v>3374.4886690559997</v>
          </cell>
        </row>
        <row r="653">
          <cell r="D653">
            <v>6874.6497891993595</v>
          </cell>
        </row>
        <row r="1256">
          <cell r="D1256">
            <v>589.12297128</v>
          </cell>
        </row>
        <row r="1266">
          <cell r="D1266">
            <v>72.449601096799995</v>
          </cell>
        </row>
        <row r="1556">
          <cell r="D1556">
            <v>79.600000000000009</v>
          </cell>
        </row>
      </sheetData>
      <sheetData sheetId="31"/>
      <sheetData sheetId="32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#1"/>
      <sheetName val="PRESUPUESTO"/>
      <sheetName val="CANTIDADES"/>
      <sheetName val="I.HORMIGON"/>
    </sheetNames>
    <sheetDataSet>
      <sheetData sheetId="0"/>
      <sheetData sheetId="1"/>
      <sheetData sheetId="2"/>
      <sheetData sheetId="3" refreshError="1">
        <row r="10">
          <cell r="G10">
            <v>1682</v>
          </cell>
        </row>
        <row r="22">
          <cell r="G22">
            <v>29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Plafond Sheetrock "/>
      <sheetName val="Plafond Sheetrock2"/>
      <sheetName val="Plafond Sheetrock suspendido"/>
      <sheetName val="Plafond Sheetrock susp. Antihum"/>
      <sheetName val="Hormigones Bavaro"/>
      <sheetName val="Arcos"/>
      <sheetName val="Insumos"/>
      <sheetName val="Análisis"/>
      <sheetName val="Hoja Presentacion "/>
      <sheetName val="Resumen Club de Playa"/>
      <sheetName val="palapabarpiscina"/>
      <sheetName val="palapatoallas"/>
      <sheetName val="FORJADO SANT. REST. DE PLAYA "/>
      <sheetName val="RESTAURANT DE PLAYA"/>
      <sheetName val="PALAPA SNACK BAR"/>
      <sheetName val="PALAPA"/>
      <sheetName val="PASARELAS PALAPA SNACK BAR"/>
      <sheetName val="PASARELAS PALAPA (DOBLES)"/>
      <sheetName val="Cuarto maquina y tanque"/>
      <sheetName val="BAÑOS INTERIORES"/>
      <sheetName val="EXTERIORES CLUB DE PLAYA"/>
      <sheetName val="ESTIMADO COCINA"/>
      <sheetName val="equipos piscina"/>
      <sheetName val="P.I.E.Rest. Playa y Pisc.Bar P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92">
          <cell r="D192">
            <v>4262.3431656800003</v>
          </cell>
        </row>
        <row r="729">
          <cell r="D729">
            <v>6101.5641656799999</v>
          </cell>
        </row>
        <row r="1293">
          <cell r="D1293">
            <v>226.52595108666665</v>
          </cell>
        </row>
        <row r="1304">
          <cell r="D1304">
            <v>385.28506635666668</v>
          </cell>
        </row>
        <row r="1314">
          <cell r="D1314">
            <v>1091.3609376166667</v>
          </cell>
        </row>
        <row r="1324">
          <cell r="D1324">
            <v>991.92152743666668</v>
          </cell>
        </row>
        <row r="1334">
          <cell r="D1334">
            <v>892.4821172566667</v>
          </cell>
        </row>
        <row r="1625">
          <cell r="D1625">
            <v>1624.9403733333334</v>
          </cell>
        </row>
        <row r="1633">
          <cell r="D1633">
            <v>596.58149475465325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TOR D9T"/>
      <sheetName val="TRACTOR D8T "/>
      <sheetName val="TRACTOR D6R"/>
      <sheetName val="PALA 950G"/>
      <sheetName val="Motoniveladora 140H"/>
      <sheetName val="Compactador CS533E"/>
      <sheetName val="Excavadora Cat. 325C"/>
      <sheetName val="Resumen Precio Equipos"/>
      <sheetName val="Comparacion precios unitarios"/>
      <sheetName val="Detalle Partidas"/>
      <sheetName val="Observaciones "/>
      <sheetName val="P.U. Samana"/>
      <sheetName val="BASICO"/>
      <sheetName val="Listado Equipos Propios"/>
      <sheetName val="Materiales"/>
      <sheetName val="O.M. y Salarios"/>
      <sheetName val="Posesion Camion"/>
      <sheetName val="Posesion Camion Empirico OK"/>
      <sheetName val="Posesion RM 250 Julio"/>
      <sheetName val="TRACTOR D7H"/>
      <sheetName val="PALA 950E"/>
      <sheetName val="GRADER 12G"/>
      <sheetName val="Modelo de P.U."/>
      <sheetName val="Costo Horario D9N"/>
      <sheetName val="Determinación de Rendimientos"/>
      <sheetName val="Determinación de Rendimient (2)"/>
      <sheetName val="Determinación de Rendimient (3)"/>
      <sheetName val="P.U. Excavación Roca con Ripp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3">
          <cell r="I13">
            <v>5208.2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>
        <row r="39">
          <cell r="G39">
            <v>37.200000000000003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no"/>
      <sheetName val="Solano-no"/>
      <sheetName val="CantsPresup platea"/>
      <sheetName val="Nuevo Solano"/>
      <sheetName val="Elect 2 fases"/>
      <sheetName val="Los Ángeles (Fase II)"/>
      <sheetName val="Form. de Certific."/>
      <sheetName val="IGL"/>
      <sheetName val="wga"/>
      <sheetName val="Presupcant"/>
      <sheetName val="Cants Mats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749">
          <cell r="B749" t="str">
            <v>LISTADO DE MANO DE OBRA</v>
          </cell>
        </row>
        <row r="750">
          <cell r="A750" t="str">
            <v>PARTIDAS</v>
          </cell>
          <cell r="C750" t="str">
            <v>U</v>
          </cell>
          <cell r="D750" t="str">
            <v>TARIFA</v>
          </cell>
          <cell r="E750" t="str">
            <v>SOBRETARIFA</v>
          </cell>
        </row>
        <row r="753">
          <cell r="E753">
            <v>1</v>
          </cell>
        </row>
        <row r="754">
          <cell r="A754" t="str">
            <v>COLOCACION DE BLOQUES</v>
          </cell>
        </row>
        <row r="755">
          <cell r="A755" t="str">
            <v>Block 10 cm.</v>
          </cell>
          <cell r="C755" t="str">
            <v>U</v>
          </cell>
          <cell r="D755">
            <v>4</v>
          </cell>
          <cell r="E755">
            <v>4</v>
          </cell>
        </row>
        <row r="756">
          <cell r="A756" t="str">
            <v>Block 15 cm.</v>
          </cell>
          <cell r="C756" t="str">
            <v>U</v>
          </cell>
          <cell r="D756">
            <v>4</v>
          </cell>
          <cell r="E756">
            <v>4</v>
          </cell>
        </row>
        <row r="757">
          <cell r="A757" t="str">
            <v>Block 20 cm.</v>
          </cell>
          <cell r="C757" t="str">
            <v>U</v>
          </cell>
          <cell r="D757">
            <v>4</v>
          </cell>
          <cell r="E757">
            <v>4</v>
          </cell>
        </row>
        <row r="759">
          <cell r="A759" t="str">
            <v>PAÑETES, TERMINACIÓN DE PAREDES Y PLAFONES</v>
          </cell>
        </row>
        <row r="760">
          <cell r="A760" t="str">
            <v xml:space="preserve">Fraguache </v>
          </cell>
          <cell r="C760" t="str">
            <v>M2</v>
          </cell>
          <cell r="D760">
            <v>4</v>
          </cell>
          <cell r="E760">
            <v>4</v>
          </cell>
        </row>
        <row r="761">
          <cell r="A761" t="str">
            <v>Careteo</v>
          </cell>
          <cell r="C761" t="str">
            <v>M2</v>
          </cell>
          <cell r="D761">
            <v>4</v>
          </cell>
          <cell r="E761">
            <v>4</v>
          </cell>
        </row>
        <row r="762">
          <cell r="A762" t="str">
            <v>Resane con goma</v>
          </cell>
          <cell r="C762" t="str">
            <v>M2</v>
          </cell>
          <cell r="D762">
            <v>4</v>
          </cell>
          <cell r="E762">
            <v>4</v>
          </cell>
        </row>
        <row r="763">
          <cell r="A763" t="str">
            <v>Repello maestreado en paredes</v>
          </cell>
          <cell r="C763" t="str">
            <v>M2</v>
          </cell>
          <cell r="D763">
            <v>7.5</v>
          </cell>
          <cell r="E763">
            <v>7.5</v>
          </cell>
        </row>
        <row r="764">
          <cell r="A764" t="str">
            <v>Repello en plafond</v>
          </cell>
          <cell r="C764" t="str">
            <v>M2</v>
          </cell>
          <cell r="D764">
            <v>7.5</v>
          </cell>
          <cell r="E764">
            <v>7.5</v>
          </cell>
        </row>
        <row r="765">
          <cell r="A765" t="str">
            <v>Repello sin maestriar</v>
          </cell>
          <cell r="C765" t="str">
            <v>M2</v>
          </cell>
          <cell r="D765">
            <v>6.75</v>
          </cell>
          <cell r="E765">
            <v>6.75</v>
          </cell>
        </row>
        <row r="766">
          <cell r="A766" t="str">
            <v>Pañete inter./ext./maest./a plomo</v>
          </cell>
          <cell r="C766" t="str">
            <v>M2</v>
          </cell>
          <cell r="D766">
            <v>33</v>
          </cell>
          <cell r="E766">
            <v>33</v>
          </cell>
        </row>
        <row r="767">
          <cell r="A767" t="str">
            <v>Pañete en techo y vigas</v>
          </cell>
          <cell r="C767" t="str">
            <v>M2</v>
          </cell>
          <cell r="D767">
            <v>33</v>
          </cell>
          <cell r="E767">
            <v>33</v>
          </cell>
        </row>
        <row r="768">
          <cell r="A768" t="str">
            <v>Pañete en columnas y vigas</v>
          </cell>
          <cell r="C768" t="str">
            <v>M2</v>
          </cell>
          <cell r="D768">
            <v>33</v>
          </cell>
          <cell r="E768">
            <v>33</v>
          </cell>
        </row>
        <row r="769">
          <cell r="A769" t="str">
            <v>Pañete pulido</v>
          </cell>
          <cell r="C769" t="str">
            <v>M2</v>
          </cell>
          <cell r="D769">
            <v>43</v>
          </cell>
          <cell r="E769">
            <v>43</v>
          </cell>
        </row>
        <row r="770">
          <cell r="A770" t="str">
            <v>Cantos y mochetas</v>
          </cell>
          <cell r="C770" t="str">
            <v>ML</v>
          </cell>
          <cell r="D770">
            <v>18</v>
          </cell>
          <cell r="E770">
            <v>18</v>
          </cell>
        </row>
        <row r="771">
          <cell r="A771" t="str">
            <v>Goteros en ranura</v>
          </cell>
          <cell r="C771" t="str">
            <v>ML</v>
          </cell>
          <cell r="D771">
            <v>36</v>
          </cell>
          <cell r="E771">
            <v>36</v>
          </cell>
        </row>
        <row r="774">
          <cell r="A774" t="str">
            <v>TERMINACION DE TECHOS E IMPERMEABILIZACION</v>
          </cell>
        </row>
        <row r="775">
          <cell r="A775" t="str">
            <v>Zabaleta</v>
          </cell>
          <cell r="C775" t="str">
            <v>ML</v>
          </cell>
          <cell r="D775">
            <v>15</v>
          </cell>
          <cell r="E775">
            <v>15</v>
          </cell>
        </row>
        <row r="776">
          <cell r="A776" t="str">
            <v>Fino techo plano</v>
          </cell>
          <cell r="C776" t="str">
            <v>M2</v>
          </cell>
          <cell r="D776">
            <v>25</v>
          </cell>
          <cell r="E776">
            <v>25</v>
          </cell>
        </row>
        <row r="777">
          <cell r="A777" t="str">
            <v>Fino techo inclinado</v>
          </cell>
          <cell r="C777" t="str">
            <v>M2</v>
          </cell>
          <cell r="D777">
            <v>25</v>
          </cell>
          <cell r="E777">
            <v>25</v>
          </cell>
        </row>
        <row r="778">
          <cell r="A778" t="str">
            <v>Subida mat./fino y zabaleta</v>
          </cell>
          <cell r="C778" t="str">
            <v>M2</v>
          </cell>
          <cell r="D778">
            <v>10</v>
          </cell>
          <cell r="E778">
            <v>10</v>
          </cell>
        </row>
        <row r="780">
          <cell r="A780" t="str">
            <v>COLOCACIÓN PISO CERÁMICA</v>
          </cell>
        </row>
        <row r="781">
          <cell r="A781" t="str">
            <v>Cerámica 33x33</v>
          </cell>
          <cell r="C781" t="str">
            <v>M2</v>
          </cell>
          <cell r="D781">
            <v>70</v>
          </cell>
          <cell r="E781">
            <v>70</v>
          </cell>
        </row>
        <row r="782">
          <cell r="A782" t="str">
            <v>Zócalos 6x33</v>
          </cell>
          <cell r="C782" t="str">
            <v>ML</v>
          </cell>
          <cell r="D782">
            <v>15</v>
          </cell>
          <cell r="E782">
            <v>15</v>
          </cell>
        </row>
        <row r="783">
          <cell r="A783" t="str">
            <v xml:space="preserve">Escalones </v>
          </cell>
          <cell r="C783" t="str">
            <v>ML</v>
          </cell>
          <cell r="D783">
            <v>75</v>
          </cell>
          <cell r="E783">
            <v>75</v>
          </cell>
        </row>
        <row r="790">
          <cell r="A790" t="str">
            <v>LABORES VARIAS</v>
          </cell>
        </row>
        <row r="791">
          <cell r="A791" t="str">
            <v xml:space="preserve">Pintura </v>
          </cell>
          <cell r="C791" t="str">
            <v>M2</v>
          </cell>
          <cell r="D791">
            <v>15</v>
          </cell>
          <cell r="E791">
            <v>15</v>
          </cell>
        </row>
        <row r="792">
          <cell r="A792" t="str">
            <v>Excavación en:  Tierra</v>
          </cell>
          <cell r="C792" t="str">
            <v>M3</v>
          </cell>
          <cell r="D792">
            <v>90</v>
          </cell>
          <cell r="E792">
            <v>90</v>
          </cell>
        </row>
        <row r="793">
          <cell r="A793" t="str">
            <v xml:space="preserve">                Tosca</v>
          </cell>
          <cell r="C793" t="str">
            <v>M3</v>
          </cell>
          <cell r="D793">
            <v>500</v>
          </cell>
          <cell r="E793">
            <v>500</v>
          </cell>
        </row>
        <row r="794">
          <cell r="A794" t="str">
            <v xml:space="preserve">                Roca</v>
          </cell>
          <cell r="C794" t="str">
            <v>M3</v>
          </cell>
          <cell r="D794">
            <v>750</v>
          </cell>
          <cell r="E794">
            <v>750</v>
          </cell>
        </row>
        <row r="795">
          <cell r="A795" t="str">
            <v>Lig. y vac. hormigón/ligadora</v>
          </cell>
          <cell r="C795" t="str">
            <v>M3</v>
          </cell>
          <cell r="D795">
            <v>335.43</v>
          </cell>
          <cell r="E795">
            <v>335.43</v>
          </cell>
        </row>
        <row r="796">
          <cell r="A796" t="str">
            <v>Coloc. acero</v>
          </cell>
          <cell r="C796" t="str">
            <v>QQ</v>
          </cell>
          <cell r="D796">
            <v>60</v>
          </cell>
          <cell r="E796">
            <v>60</v>
          </cell>
        </row>
        <row r="797">
          <cell r="A797" t="str">
            <v>Coloc. acero en vigas, zapatas muros  y dinteles</v>
          </cell>
          <cell r="C797" t="str">
            <v>ML</v>
          </cell>
          <cell r="D797">
            <v>25</v>
          </cell>
          <cell r="E797">
            <v>25</v>
          </cell>
        </row>
        <row r="798">
          <cell r="A798" t="str">
            <v>Compactación de relleno (a mano)</v>
          </cell>
          <cell r="C798" t="str">
            <v>M3</v>
          </cell>
          <cell r="D798">
            <v>60</v>
          </cell>
          <cell r="E798">
            <v>60</v>
          </cell>
        </row>
        <row r="799">
          <cell r="A799" t="str">
            <v>Bote de material (a mano)</v>
          </cell>
          <cell r="C799" t="str">
            <v>M3S</v>
          </cell>
          <cell r="D799">
            <v>70</v>
          </cell>
          <cell r="E799">
            <v>70</v>
          </cell>
        </row>
        <row r="800">
          <cell r="A800" t="str">
            <v>Jornal de un obrero</v>
          </cell>
          <cell r="C800" t="str">
            <v>Dia</v>
          </cell>
          <cell r="D800">
            <v>150</v>
          </cell>
          <cell r="E800">
            <v>150</v>
          </cell>
        </row>
        <row r="801">
          <cell r="A801" t="str">
            <v>Sembrado de grama tipo alfombra</v>
          </cell>
          <cell r="C801" t="str">
            <v>M2</v>
          </cell>
          <cell r="D801">
            <v>7</v>
          </cell>
          <cell r="E801">
            <v>7</v>
          </cell>
        </row>
        <row r="802">
          <cell r="A802" t="str">
            <v>Guarderas Metálicas, Regla Vibratoria y Alisador</v>
          </cell>
          <cell r="C802" t="str">
            <v>M2</v>
          </cell>
          <cell r="D802">
            <v>50</v>
          </cell>
          <cell r="E802">
            <v>50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Cornisa de 2.62 pie"/>
      <sheetName val="Volumetria piso 16"/>
      <sheetName val="Hoja de calculo Recubrimiento"/>
      <sheetName val="Calculo Metales NIVEL 17"/>
    </sheetNames>
    <sheetDataSet>
      <sheetData sheetId="0">
        <row r="30">
          <cell r="L30">
            <v>6.7</v>
          </cell>
        </row>
        <row r="31">
          <cell r="L31">
            <v>6.7</v>
          </cell>
        </row>
        <row r="38">
          <cell r="L38">
            <v>203.57</v>
          </cell>
        </row>
        <row r="43">
          <cell r="L43">
            <v>41.552000000000007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Presupuesto"/>
    </sheetNames>
    <sheetDataSet>
      <sheetData sheetId="0">
        <row r="284">
          <cell r="H284">
            <v>377.78</v>
          </cell>
        </row>
        <row r="335">
          <cell r="H335">
            <v>232.14</v>
          </cell>
        </row>
        <row r="739">
          <cell r="H739">
            <v>8659.2099999999991</v>
          </cell>
        </row>
        <row r="1332">
          <cell r="H1332">
            <v>15579.58</v>
          </cell>
        </row>
        <row r="1499">
          <cell r="H1499">
            <v>27950.39</v>
          </cell>
        </row>
        <row r="1790">
          <cell r="H1790">
            <v>191.96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IOR Y PARQUE INSPIRACION"/>
      <sheetName val="Presup. completo"/>
      <sheetName val="Presup. PARTE  (1)"/>
      <sheetName val="Presup. PARTE  (2)"/>
      <sheetName val="Presp Electrico"/>
      <sheetName val="iNDICE"/>
      <sheetName val="Volumenes"/>
      <sheetName val="Area"/>
      <sheetName val="Puertas y Ventanas"/>
      <sheetName val="ANALISIS H-A "/>
      <sheetName val="Anal. Electr"/>
      <sheetName val="Listado Precio "/>
      <sheetName val="Jornal"/>
      <sheetName val="cuantia "/>
      <sheetName val="Pu-Sanit."/>
      <sheetName val="MUROS BLOCK"/>
      <sheetName val="anal term"/>
      <sheetName val="Anal. horm."/>
      <sheetName val="Ana-Sanit."/>
      <sheetName val="Mat"/>
      <sheetName val="PU-Elect."/>
      <sheetName val="anal aire"/>
      <sheetName val="climat."/>
      <sheetName val="peso-cuantia"/>
      <sheetName val="planta trata"/>
      <sheetName val="subida materiales"/>
      <sheetName val="cuantias "/>
      <sheetName val="M. O. exc."/>
      <sheetName val="Ana-elect."/>
      <sheetName val="puertas"/>
      <sheetName val="Cubicacion"/>
      <sheetName val="Septicos"/>
      <sheetName val="caseta"/>
      <sheetName val="calcul anal"/>
      <sheetName val="anal"/>
      <sheetName val="Mezcla"/>
      <sheetName val="Hoja2"/>
      <sheetName val="Hoja1"/>
      <sheetName val="ND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nv. "/>
      <sheetName val="Presupuesto"/>
      <sheetName val="planta trata"/>
      <sheetName val="Volumenes"/>
      <sheetName val="Pu-Sanit."/>
      <sheetName val="peso-cuantia"/>
      <sheetName val="Hoja5"/>
      <sheetName val="Jornal"/>
      <sheetName val="M. O. exc."/>
      <sheetName val="Anal. horm."/>
      <sheetName val="Hoja3"/>
      <sheetName val="cuantias "/>
      <sheetName val="anal term"/>
      <sheetName val="Ana-Sanit."/>
      <sheetName val="Ana-Elect"/>
      <sheetName val="Ana-elect."/>
      <sheetName val="subida materiales"/>
      <sheetName val="Mat"/>
      <sheetName val="PU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Incremento Precios"/>
      <sheetName val="PARTIDAS NUEV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058">
          <cell r="F1058">
            <v>25494.54</v>
          </cell>
        </row>
        <row r="1100">
          <cell r="F1100">
            <v>14999.769999999999</v>
          </cell>
        </row>
        <row r="1511">
          <cell r="F1511">
            <v>17457.800000000003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gas Sociales"/>
      <sheetName val="cuantias qq"/>
      <sheetName val="Cant. capabeg rell"/>
      <sheetName val="cant de ventanas y puertas"/>
      <sheetName val="cant Dimensiones losas"/>
      <sheetName val="cant hormigon armado"/>
      <sheetName val="Base de datos Res. Nicole I"/>
      <sheetName val="Insumos materiales"/>
      <sheetName val="Costos Mano de Obra"/>
      <sheetName val="Elaborac. Product todo costo"/>
      <sheetName val="Tabla Insumos materiales"/>
      <sheetName val="Tabla Costos Mano de Obra"/>
      <sheetName val="Tabla Elabor. Product todo cost"/>
      <sheetName val="Ana. Horm mexc mort"/>
      <sheetName val="Ana. blocks y termin."/>
      <sheetName val="Ana. pint. y mas "/>
      <sheetName val="Plomeria "/>
      <sheetName val="Primer nivel"/>
      <sheetName val="Segundo nivel"/>
      <sheetName val="Tercer Nivel"/>
      <sheetName val="Cuarto Nivel"/>
      <sheetName val="Total 4 Niveles"/>
      <sheetName val="Resumen para Microsoft Project"/>
      <sheetName val="Hoja2"/>
      <sheetName val="resumen"/>
      <sheetName val="Suposic. Vta ETAPA A con solar"/>
      <sheetName val="Supc. Vta ETAPA A &amp; B  c- solar"/>
      <sheetName val="Supc. Vta tres etapas c-solar"/>
      <sheetName val="Evaluacion Mat. por intercambi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0">
          <cell r="J20">
            <v>125</v>
          </cell>
        </row>
      </sheetData>
      <sheetData sheetId="8">
        <row r="38">
          <cell r="O38">
            <v>6.5</v>
          </cell>
        </row>
      </sheetData>
      <sheetData sheetId="9"/>
      <sheetData sheetId="10"/>
      <sheetData sheetId="11"/>
      <sheetData sheetId="12"/>
      <sheetData sheetId="13">
        <row r="53">
          <cell r="D53">
            <v>2640.8667724999996</v>
          </cell>
        </row>
        <row r="61">
          <cell r="D61">
            <v>1942.6108250000002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Análisis de Precios"/>
      <sheetName val="Presupuesto Nave 1"/>
      <sheetName val="Presupuesto Nave 2"/>
      <sheetName val="Cantidades Nave 1"/>
      <sheetName val="Cantidades Nave 2"/>
      <sheetName val="Mano de Obra"/>
      <sheetName val="Sheet4"/>
      <sheetName val="Sheet5"/>
      <sheetName val="Sheet11"/>
      <sheetName val="Sheet12"/>
      <sheetName val="Sheet13"/>
      <sheetName val="Sheet14"/>
      <sheetName val="Sheet15"/>
      <sheetName val="Sheet16"/>
      <sheetName val="Analisis"/>
      <sheetName val="Anal. horm."/>
      <sheetName val="Volumenes"/>
    </sheetNames>
    <sheetDataSet>
      <sheetData sheetId="0" refreshError="1">
        <row r="6">
          <cell r="B6" t="str">
            <v>Acero 1/2" (  Grado 40  )</v>
          </cell>
        </row>
        <row r="71">
          <cell r="B71" t="str">
            <v>Hormigón Industrial 210 Kg/cm2 (Incluye ITBIS y Vaciado Con Bomba)</v>
          </cell>
          <cell r="C71" t="str">
            <v>M3</v>
          </cell>
          <cell r="D71">
            <v>1918.8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000"/>
      <sheetName val="Análisis entregado"/>
      <sheetName val="Insumos"/>
      <sheetName val="Análisis"/>
      <sheetName val="Presupuesto"/>
      <sheetName val="analisis metalico"/>
      <sheetName val="Sheet13"/>
      <sheetName val="Sheet14"/>
      <sheetName val="Sheet15"/>
      <sheetName val="Sheet16"/>
    </sheetNames>
    <sheetDataSet>
      <sheetData sheetId="0"/>
      <sheetData sheetId="1"/>
      <sheetData sheetId="2">
        <row r="15">
          <cell r="C15" t="str">
            <v>Alambre No.12</v>
          </cell>
        </row>
      </sheetData>
      <sheetData sheetId="3">
        <row r="5">
          <cell r="Q5">
            <v>1</v>
          </cell>
        </row>
        <row r="126">
          <cell r="H126" t="e">
            <v>#REF!</v>
          </cell>
        </row>
        <row r="164">
          <cell r="H164">
            <v>2.4586812352499998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"/>
      <sheetName val="Villa Crhist"/>
      <sheetName val="Villa Kurt"/>
      <sheetName val="Villa fRIDEL"/>
      <sheetName val="Hoja Presentacion (3)"/>
      <sheetName val="Hoja Presentacion (2)"/>
      <sheetName val="Hoja Presentacion Plastbau"/>
      <sheetName val="Hoja Presentacion Convencional"/>
      <sheetName val="Hoja Presentacion"/>
      <sheetName val="Analisis Plastbau "/>
      <sheetName val="Insumos"/>
      <sheetName val="HOTEL SUNSCAPE EDF. I I Y V"/>
      <sheetName val="HOTEL SUNSCAPE EDF. I"/>
      <sheetName val="HOTEL SUNSCAPE EDF. I I I Y IV"/>
      <sheetName val="HOTEL SUNSCAPE EDF. V I AL IX"/>
      <sheetName val="HOTEL SUNSCAPE EDF. V I I"/>
      <sheetName val="HOTEL SUNSCAPE EDF. I X"/>
      <sheetName val="HOTEL SUNSCAPE EDF. I V"/>
      <sheetName val="Hormigones Bavaro"/>
      <sheetName val="Parte Electrica"/>
      <sheetName val="Arcos"/>
      <sheetName val="Cronograma"/>
    </sheetNames>
    <sheetDataSet>
      <sheetData sheetId="0" refreshError="1">
        <row r="439">
          <cell r="N439">
            <v>1730.989519230769</v>
          </cell>
        </row>
        <row r="808">
          <cell r="N808">
            <v>226.92368946153846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DESCRIPCION"/>
      <sheetName val="Muros Interiores h=2.8 m "/>
      <sheetName val="MurosInt.h=2.8 m U C con plycem"/>
      <sheetName val="MurosInt.h=2.8 m Plycem 2 lados"/>
      <sheetName val="Plafond Sheetrock"/>
      <sheetName val="Cornisa de 2 pie"/>
      <sheetName val="Factura (813)"/>
      <sheetName val="Cornisa de 2.62 pie"/>
      <sheetName val="Volumetria piso 16"/>
      <sheetName val="Hoja de calculo Recubrimiento"/>
      <sheetName val="Calculo Metales NIVEL 17"/>
    </sheetNames>
    <sheetDataSet>
      <sheetData sheetId="0"/>
      <sheetData sheetId="1"/>
      <sheetData sheetId="2">
        <row r="64">
          <cell r="E64">
            <v>490.21498365499457</v>
          </cell>
        </row>
      </sheetData>
      <sheetData sheetId="3">
        <row r="64">
          <cell r="E64">
            <v>659.64462033685038</v>
          </cell>
        </row>
      </sheetData>
      <sheetData sheetId="4">
        <row r="64">
          <cell r="E64">
            <v>828.71794233657636</v>
          </cell>
        </row>
      </sheetData>
      <sheetData sheetId="5">
        <row r="54">
          <cell r="E54">
            <v>281.22417445913197</v>
          </cell>
        </row>
      </sheetData>
      <sheetData sheetId="6">
        <row r="60">
          <cell r="E60">
            <v>512.8477123357377</v>
          </cell>
        </row>
      </sheetData>
      <sheetData sheetId="7"/>
      <sheetData sheetId="8">
        <row r="60">
          <cell r="E60">
            <v>519.29974515533274</v>
          </cell>
        </row>
      </sheetData>
      <sheetData sheetId="9"/>
      <sheetData sheetId="10"/>
      <sheetData sheetId="1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Contrato"/>
      <sheetName val="MO"/>
      <sheetName val="Materiales"/>
      <sheetName val="Equipos"/>
      <sheetName val="Calculo"/>
    </sheetNames>
    <sheetDataSet>
      <sheetData sheetId="0" refreshError="1"/>
      <sheetData sheetId="1">
        <row r="11">
          <cell r="D11">
            <v>33.5</v>
          </cell>
        </row>
      </sheetData>
      <sheetData sheetId="2">
        <row r="1">
          <cell r="B1">
            <v>42.05</v>
          </cell>
        </row>
      </sheetData>
      <sheetData sheetId="3" refreshError="1"/>
      <sheetData sheetId="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RNDIMTO"/>
      <sheetName val="M.O."/>
      <sheetName val="ANA"/>
      <sheetName val="RESU"/>
      <sheetName val="INDISE"/>
    </sheetNames>
    <sheetDataSet>
      <sheetData sheetId="0"/>
      <sheetData sheetId="1">
        <row r="567">
          <cell r="D567">
            <v>448000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"/>
      <sheetName val="SALARIOS"/>
      <sheetName val="M.O."/>
      <sheetName val="HORM. Y MORTEROS."/>
      <sheetName val="ANALISIS FRED"/>
      <sheetName val="ANALISIS"/>
      <sheetName val="Ana.MELLIZAS"/>
      <sheetName val="PRES_BNP"/>
      <sheetName val="PRES_1erNivel"/>
      <sheetName val="PRES_2doNivel"/>
      <sheetName val="Pres_InstSanit."/>
      <sheetName val="Pres_InstElect."/>
      <sheetName val="RESUMEN"/>
    </sheetNames>
    <sheetDataSet>
      <sheetData sheetId="0" refreshError="1"/>
      <sheetData sheetId="1" refreshError="1">
        <row r="10">
          <cell r="C10">
            <v>350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"/>
      <sheetName val="MO"/>
      <sheetName val="HORM_&amp;_MORT"/>
      <sheetName val="MUROS"/>
      <sheetName val="TERMINACION"/>
      <sheetName val="ANALISIS"/>
      <sheetName val="ADM"/>
      <sheetName val="PLAY1"/>
      <sheetName val="PLAY2"/>
      <sheetName val="NUEVAS PARTIDAS"/>
      <sheetName val="AUMENTO_VOL"/>
      <sheetName val="AUMENTO_PRECIOS"/>
      <sheetName val="RESUMEN"/>
    </sheetNames>
    <sheetDataSet>
      <sheetData sheetId="0" refreshError="1">
        <row r="41">
          <cell r="B41">
            <v>9800</v>
          </cell>
        </row>
        <row r="91">
          <cell r="B91">
            <v>2000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umos"/>
      <sheetName val="M.O Y Rendtos"/>
      <sheetName val="Analisis de Costos"/>
      <sheetName val="RESUMEN"/>
      <sheetName val="ANALISIS OBRAS DE DRENAJE"/>
      <sheetName val="ANALISIS NUEVOS"/>
      <sheetName val="Hoja1"/>
      <sheetName val="000 ANALISIS DE COSTO 2013"/>
      <sheetName val="calculos"/>
      <sheetName val="Rendimiento Materiales"/>
      <sheetName val="Rendimientos OM"/>
      <sheetName val="resumen1"/>
      <sheetName val="ANALISIS NUEVOS (2)"/>
      <sheetName val="Rendimientos y M.O"/>
    </sheetNames>
    <sheetDataSet>
      <sheetData sheetId="0" refreshError="1">
        <row r="9">
          <cell r="F9">
            <v>517</v>
          </cell>
        </row>
        <row r="10">
          <cell r="F10">
            <v>2300</v>
          </cell>
        </row>
        <row r="300">
          <cell r="F300">
            <v>218.75</v>
          </cell>
        </row>
        <row r="302">
          <cell r="F302">
            <v>676.28</v>
          </cell>
        </row>
        <row r="454">
          <cell r="F454">
            <v>131.53</v>
          </cell>
        </row>
      </sheetData>
      <sheetData sheetId="1" refreshError="1">
        <row r="6">
          <cell r="D6">
            <v>162.5</v>
          </cell>
        </row>
        <row r="7">
          <cell r="H7">
            <v>557</v>
          </cell>
          <cell r="J7">
            <v>433</v>
          </cell>
        </row>
        <row r="15">
          <cell r="M15">
            <v>14.848000000000001</v>
          </cell>
        </row>
        <row r="16">
          <cell r="M16">
            <v>11.6</v>
          </cell>
        </row>
        <row r="17">
          <cell r="M17">
            <v>12.373333333333333</v>
          </cell>
        </row>
        <row r="18">
          <cell r="M18">
            <v>13.748148148148148</v>
          </cell>
        </row>
        <row r="19">
          <cell r="M19">
            <v>13.748148148148148</v>
          </cell>
        </row>
        <row r="20">
          <cell r="M20">
            <v>25.433333333333334</v>
          </cell>
        </row>
        <row r="22">
          <cell r="M22">
            <v>27.381818181818183</v>
          </cell>
        </row>
        <row r="29">
          <cell r="M29">
            <v>43.3</v>
          </cell>
        </row>
        <row r="31">
          <cell r="M31">
            <v>23.618181818181817</v>
          </cell>
        </row>
        <row r="33">
          <cell r="M33">
            <v>140.35264483627202</v>
          </cell>
        </row>
        <row r="34">
          <cell r="M34">
            <v>126.63636363636364</v>
          </cell>
        </row>
        <row r="36">
          <cell r="M36">
            <v>99.5</v>
          </cell>
        </row>
        <row r="38">
          <cell r="M38">
            <v>108.57894736842105</v>
          </cell>
        </row>
        <row r="39">
          <cell r="M39">
            <v>171.91666666666666</v>
          </cell>
        </row>
        <row r="41">
          <cell r="M41">
            <v>128.94999999999999</v>
          </cell>
        </row>
        <row r="44">
          <cell r="M44">
            <v>81.1875</v>
          </cell>
        </row>
        <row r="45">
          <cell r="M45">
            <v>14.942028985507246</v>
          </cell>
        </row>
        <row r="46">
          <cell r="M46">
            <v>99.92307692307692</v>
          </cell>
        </row>
        <row r="47">
          <cell r="M47">
            <v>86.6</v>
          </cell>
        </row>
        <row r="51">
          <cell r="M51">
            <v>57.92307692307692</v>
          </cell>
        </row>
        <row r="54">
          <cell r="M54">
            <v>99.3125</v>
          </cell>
        </row>
        <row r="56">
          <cell r="M56">
            <v>35.692307692307693</v>
          </cell>
        </row>
        <row r="58">
          <cell r="M58">
            <v>75.3</v>
          </cell>
        </row>
        <row r="66">
          <cell r="M66">
            <v>86.375</v>
          </cell>
        </row>
        <row r="81">
          <cell r="M81">
            <v>68.454545454545453</v>
          </cell>
        </row>
        <row r="120">
          <cell r="M120">
            <v>162.375</v>
          </cell>
        </row>
        <row r="196">
          <cell r="M196">
            <v>998.4</v>
          </cell>
        </row>
        <row r="199">
          <cell r="M199">
            <v>359.42857142857144</v>
          </cell>
        </row>
        <row r="206">
          <cell r="O206">
            <v>59.393218322427138</v>
          </cell>
        </row>
        <row r="211">
          <cell r="M211">
            <v>192</v>
          </cell>
        </row>
        <row r="212">
          <cell r="M212">
            <v>126.70050761421321</v>
          </cell>
        </row>
        <row r="229">
          <cell r="M229">
            <v>257.875</v>
          </cell>
        </row>
        <row r="230">
          <cell r="M230">
            <v>1.6547770700636943</v>
          </cell>
        </row>
        <row r="231">
          <cell r="M231">
            <v>1.1055319148936171</v>
          </cell>
        </row>
        <row r="233">
          <cell r="M233">
            <v>0.55276595744680856</v>
          </cell>
        </row>
        <row r="234">
          <cell r="M234">
            <v>4.1238095238095234</v>
          </cell>
        </row>
        <row r="235">
          <cell r="M235">
            <v>2.2205128205128206</v>
          </cell>
        </row>
        <row r="237">
          <cell r="M237">
            <v>1.1055319148936171</v>
          </cell>
        </row>
        <row r="321">
          <cell r="M321">
            <v>91.984569224174891</v>
          </cell>
        </row>
        <row r="322">
          <cell r="M322">
            <v>107.3</v>
          </cell>
        </row>
        <row r="330">
          <cell r="M330">
            <v>107.3</v>
          </cell>
        </row>
        <row r="331">
          <cell r="M331">
            <v>137.91773778920307</v>
          </cell>
        </row>
        <row r="346">
          <cell r="M346">
            <v>15.328571428571429</v>
          </cell>
        </row>
        <row r="430">
          <cell r="M430">
            <v>107.3</v>
          </cell>
        </row>
        <row r="533">
          <cell r="M533">
            <v>98.409969918349802</v>
          </cell>
        </row>
        <row r="545">
          <cell r="M545">
            <v>486.51685393258424</v>
          </cell>
        </row>
        <row r="546">
          <cell r="M546">
            <v>534.5679012345679</v>
          </cell>
        </row>
        <row r="567">
          <cell r="M567">
            <v>288.8235294117647</v>
          </cell>
        </row>
        <row r="583">
          <cell r="M583">
            <v>20.184782608695652</v>
          </cell>
        </row>
        <row r="584">
          <cell r="M584">
            <v>11.53416149068323</v>
          </cell>
        </row>
        <row r="649">
          <cell r="M649">
            <v>325.78947368421052</v>
          </cell>
        </row>
        <row r="650">
          <cell r="M650">
            <v>371.4</v>
          </cell>
        </row>
        <row r="715">
          <cell r="M715">
            <v>742.8</v>
          </cell>
        </row>
        <row r="730">
          <cell r="M730">
            <v>464.25</v>
          </cell>
        </row>
        <row r="767">
          <cell r="M767">
            <v>81.078260869565213</v>
          </cell>
        </row>
        <row r="769">
          <cell r="M769">
            <v>81.078260869565213</v>
          </cell>
        </row>
        <row r="773">
          <cell r="M773">
            <v>243.24324324324323</v>
          </cell>
        </row>
        <row r="777">
          <cell r="M777">
            <v>81.078260869565213</v>
          </cell>
        </row>
      </sheetData>
      <sheetData sheetId="2" refreshError="1">
        <row r="21">
          <cell r="G21">
            <v>2363</v>
          </cell>
        </row>
        <row r="29">
          <cell r="G29">
            <v>2363</v>
          </cell>
        </row>
        <row r="37">
          <cell r="G37">
            <v>2363</v>
          </cell>
        </row>
        <row r="78">
          <cell r="G78">
            <v>842.03</v>
          </cell>
        </row>
        <row r="88">
          <cell r="G88">
            <v>1059.28</v>
          </cell>
        </row>
        <row r="98">
          <cell r="G98">
            <v>1151.6200000000001</v>
          </cell>
        </row>
        <row r="112">
          <cell r="G112">
            <v>689.41000000000008</v>
          </cell>
        </row>
        <row r="134">
          <cell r="G134">
            <v>896.03000000000009</v>
          </cell>
        </row>
        <row r="145">
          <cell r="G145">
            <v>774.98000000000013</v>
          </cell>
        </row>
        <row r="156">
          <cell r="G156">
            <v>774.98000000000013</v>
          </cell>
        </row>
        <row r="167">
          <cell r="G167">
            <v>1172.25</v>
          </cell>
        </row>
        <row r="178">
          <cell r="G178">
            <v>1085.94</v>
          </cell>
        </row>
        <row r="189">
          <cell r="G189">
            <v>955.40000000000009</v>
          </cell>
        </row>
        <row r="200">
          <cell r="G200">
            <v>1234.2499999999998</v>
          </cell>
        </row>
        <row r="211">
          <cell r="G211">
            <v>1368.25</v>
          </cell>
        </row>
        <row r="222">
          <cell r="G222">
            <v>1384.5900000000001</v>
          </cell>
        </row>
        <row r="233">
          <cell r="G233">
            <v>1417.65</v>
          </cell>
        </row>
        <row r="244">
          <cell r="G244">
            <v>1298</v>
          </cell>
        </row>
        <row r="254">
          <cell r="G254">
            <v>1486.24</v>
          </cell>
        </row>
        <row r="259">
          <cell r="G259">
            <v>2875.3199999999997</v>
          </cell>
        </row>
        <row r="264">
          <cell r="G264">
            <v>1624.75</v>
          </cell>
        </row>
        <row r="269">
          <cell r="G269">
            <v>1137.46</v>
          </cell>
        </row>
        <row r="296">
          <cell r="G296">
            <v>14498.1</v>
          </cell>
        </row>
        <row r="297">
          <cell r="G297">
            <v>811.76</v>
          </cell>
        </row>
        <row r="333">
          <cell r="G333">
            <v>29496.36</v>
          </cell>
        </row>
        <row r="334">
          <cell r="G334">
            <v>876.04</v>
          </cell>
        </row>
        <row r="375">
          <cell r="G375">
            <v>775.93000000000006</v>
          </cell>
        </row>
        <row r="382">
          <cell r="G382">
            <v>980.43000000000006</v>
          </cell>
        </row>
        <row r="389">
          <cell r="G389">
            <v>33.520000000000003</v>
          </cell>
        </row>
        <row r="398">
          <cell r="G398">
            <v>668.92</v>
          </cell>
        </row>
        <row r="403">
          <cell r="G403">
            <v>46.67</v>
          </cell>
        </row>
        <row r="409">
          <cell r="G409">
            <v>274.41000000000003</v>
          </cell>
        </row>
        <row r="421">
          <cell r="G421">
            <v>242.14000000000001</v>
          </cell>
        </row>
        <row r="428">
          <cell r="G428">
            <v>253.19</v>
          </cell>
        </row>
        <row r="436">
          <cell r="G436">
            <v>388.88</v>
          </cell>
        </row>
        <row r="444">
          <cell r="G444">
            <v>281.28999999999996</v>
          </cell>
        </row>
        <row r="452">
          <cell r="G452">
            <v>391.19</v>
          </cell>
        </row>
        <row r="459">
          <cell r="G459">
            <v>336.46000000000004</v>
          </cell>
        </row>
        <row r="467">
          <cell r="G467">
            <v>276.05</v>
          </cell>
        </row>
        <row r="472">
          <cell r="G472">
            <v>72.22</v>
          </cell>
        </row>
        <row r="482">
          <cell r="G482">
            <v>155.44</v>
          </cell>
        </row>
        <row r="571">
          <cell r="G571">
            <v>20089.96</v>
          </cell>
        </row>
        <row r="575">
          <cell r="G575">
            <v>19675.349999999999</v>
          </cell>
        </row>
        <row r="579">
          <cell r="G579">
            <v>19775.349999999999</v>
          </cell>
        </row>
        <row r="599">
          <cell r="G599">
            <v>24609.75</v>
          </cell>
        </row>
        <row r="603">
          <cell r="G603">
            <v>24921.03</v>
          </cell>
        </row>
        <row r="612">
          <cell r="G612">
            <v>29550.15</v>
          </cell>
        </row>
        <row r="629">
          <cell r="G629">
            <v>18409.32</v>
          </cell>
        </row>
        <row r="642">
          <cell r="G642">
            <v>19611.27</v>
          </cell>
        </row>
        <row r="646">
          <cell r="G646">
            <v>18436.84</v>
          </cell>
        </row>
        <row r="663">
          <cell r="G663">
            <v>14326.35</v>
          </cell>
        </row>
        <row r="677">
          <cell r="G677">
            <v>17784.02</v>
          </cell>
        </row>
        <row r="695">
          <cell r="G695">
            <v>17065.25</v>
          </cell>
        </row>
        <row r="699">
          <cell r="G699">
            <v>13019.310000000001</v>
          </cell>
        </row>
        <row r="712">
          <cell r="G712">
            <v>20997.23</v>
          </cell>
        </row>
        <row r="729">
          <cell r="G729">
            <v>29690.53</v>
          </cell>
        </row>
        <row r="734">
          <cell r="G734">
            <v>28490.57</v>
          </cell>
        </row>
        <row r="739">
          <cell r="G739">
            <v>28490.57</v>
          </cell>
        </row>
        <row r="744">
          <cell r="G744">
            <v>28490.57</v>
          </cell>
        </row>
        <row r="757">
          <cell r="G757">
            <v>21410.85</v>
          </cell>
        </row>
        <row r="762">
          <cell r="G762">
            <v>21211.57</v>
          </cell>
        </row>
        <row r="775">
          <cell r="G775">
            <v>21298.98</v>
          </cell>
        </row>
        <row r="780">
          <cell r="G780">
            <v>18693.349999999999</v>
          </cell>
        </row>
        <row r="790">
          <cell r="G790">
            <v>18693.349999999999</v>
          </cell>
        </row>
        <row r="796">
          <cell r="G796">
            <v>21664.739999999998</v>
          </cell>
        </row>
        <row r="801">
          <cell r="G801">
            <v>18693.349999999999</v>
          </cell>
        </row>
        <row r="807">
          <cell r="G807">
            <v>21664.739999999998</v>
          </cell>
        </row>
        <row r="812">
          <cell r="G812">
            <v>18693.349999999999</v>
          </cell>
        </row>
        <row r="825">
          <cell r="G825">
            <v>16646.870000000003</v>
          </cell>
        </row>
        <row r="830">
          <cell r="G830">
            <v>14519.95</v>
          </cell>
        </row>
        <row r="836">
          <cell r="G836">
            <v>16884.38</v>
          </cell>
        </row>
        <row r="841">
          <cell r="G841">
            <v>14519.95</v>
          </cell>
        </row>
        <row r="855">
          <cell r="G855">
            <v>17093.760000000002</v>
          </cell>
        </row>
        <row r="860">
          <cell r="G860">
            <v>15101.380000000001</v>
          </cell>
        </row>
        <row r="866">
          <cell r="G866">
            <v>17460.3</v>
          </cell>
        </row>
        <row r="871">
          <cell r="G871">
            <v>15101.380000000001</v>
          </cell>
        </row>
        <row r="878">
          <cell r="G878">
            <v>17689.84</v>
          </cell>
        </row>
        <row r="890">
          <cell r="G890">
            <v>17689.84</v>
          </cell>
        </row>
        <row r="895">
          <cell r="G895">
            <v>15101.380000000001</v>
          </cell>
        </row>
        <row r="909">
          <cell r="G909">
            <v>16812.55</v>
          </cell>
        </row>
        <row r="914">
          <cell r="G914">
            <v>13270.96</v>
          </cell>
        </row>
        <row r="921">
          <cell r="G921">
            <v>17170.099999999999</v>
          </cell>
        </row>
        <row r="926">
          <cell r="G926">
            <v>14245.59</v>
          </cell>
        </row>
        <row r="939">
          <cell r="G939">
            <v>20783.87</v>
          </cell>
        </row>
        <row r="944">
          <cell r="G944">
            <v>16801.79</v>
          </cell>
        </row>
        <row r="950">
          <cell r="G950">
            <v>21429.94</v>
          </cell>
        </row>
        <row r="955">
          <cell r="G955">
            <v>16801.79</v>
          </cell>
        </row>
        <row r="973">
          <cell r="G973">
            <v>18853.02</v>
          </cell>
        </row>
        <row r="979">
          <cell r="G979">
            <v>21824.41</v>
          </cell>
        </row>
        <row r="984">
          <cell r="G984">
            <v>18853.02</v>
          </cell>
        </row>
        <row r="997">
          <cell r="G997">
            <v>16746.870000000003</v>
          </cell>
        </row>
        <row r="1002">
          <cell r="G1002">
            <v>14679.62</v>
          </cell>
        </row>
        <row r="1013">
          <cell r="G1013">
            <v>14679.62</v>
          </cell>
        </row>
        <row r="1027">
          <cell r="G1027">
            <v>17193.760000000002</v>
          </cell>
        </row>
        <row r="1032">
          <cell r="G1032">
            <v>15261.05</v>
          </cell>
        </row>
        <row r="1038">
          <cell r="G1038">
            <v>17619.97</v>
          </cell>
        </row>
        <row r="1043">
          <cell r="G1043">
            <v>15261.05</v>
          </cell>
        </row>
        <row r="1050">
          <cell r="G1050">
            <v>17849.510000000002</v>
          </cell>
        </row>
        <row r="1062">
          <cell r="G1062">
            <v>17849.510000000002</v>
          </cell>
        </row>
        <row r="1067">
          <cell r="G1067">
            <v>15261.05</v>
          </cell>
        </row>
        <row r="1081">
          <cell r="G1081">
            <v>16608.61</v>
          </cell>
        </row>
        <row r="1093">
          <cell r="G1093">
            <v>17329.769999999997</v>
          </cell>
        </row>
        <row r="1098">
          <cell r="G1098">
            <v>14405.259999999998</v>
          </cell>
        </row>
        <row r="1111">
          <cell r="G1111">
            <v>20540.59</v>
          </cell>
        </row>
        <row r="1116">
          <cell r="G1116">
            <v>16934.75</v>
          </cell>
        </row>
        <row r="1122">
          <cell r="G1122">
            <v>21562.9</v>
          </cell>
        </row>
        <row r="1140">
          <cell r="G1140">
            <v>22680.98</v>
          </cell>
        </row>
        <row r="1145">
          <cell r="G1145">
            <v>19114.599999999999</v>
          </cell>
        </row>
        <row r="1151">
          <cell r="G1151">
            <v>22085.989999999998</v>
          </cell>
        </row>
        <row r="1156">
          <cell r="G1156">
            <v>19114.599999999999</v>
          </cell>
        </row>
        <row r="1169">
          <cell r="G1169">
            <v>18028.870000000003</v>
          </cell>
        </row>
        <row r="1174">
          <cell r="G1174">
            <v>14941.2</v>
          </cell>
        </row>
        <row r="1180">
          <cell r="G1180">
            <v>17305.63</v>
          </cell>
        </row>
        <row r="1185">
          <cell r="G1185">
            <v>14941.2</v>
          </cell>
        </row>
        <row r="1199">
          <cell r="G1199">
            <v>18475.760000000002</v>
          </cell>
        </row>
        <row r="1204">
          <cell r="G1204">
            <v>15522.630000000001</v>
          </cell>
        </row>
        <row r="1210">
          <cell r="G1210">
            <v>17881.55</v>
          </cell>
        </row>
        <row r="1215">
          <cell r="G1215">
            <v>15522.630000000001</v>
          </cell>
        </row>
        <row r="1222">
          <cell r="G1222">
            <v>18111.09</v>
          </cell>
        </row>
        <row r="1234">
          <cell r="G1234">
            <v>18111.09</v>
          </cell>
        </row>
        <row r="1239">
          <cell r="G1239">
            <v>15522.630000000001</v>
          </cell>
        </row>
        <row r="1253">
          <cell r="G1253">
            <v>17890.61</v>
          </cell>
        </row>
        <row r="1258">
          <cell r="G1258">
            <v>13692.21</v>
          </cell>
        </row>
        <row r="1265">
          <cell r="G1265">
            <v>17591.349999999999</v>
          </cell>
        </row>
        <row r="1270">
          <cell r="G1270">
            <v>14666.84</v>
          </cell>
        </row>
        <row r="2706">
          <cell r="G2706">
            <v>7800.69</v>
          </cell>
        </row>
        <row r="2762">
          <cell r="G2762">
            <v>8533.630000000001</v>
          </cell>
        </row>
        <row r="2769">
          <cell r="G2769">
            <v>8533.630000000001</v>
          </cell>
        </row>
        <row r="2818">
          <cell r="G2818">
            <v>8068.03</v>
          </cell>
        </row>
        <row r="2825">
          <cell r="G2825">
            <v>8068.03</v>
          </cell>
        </row>
        <row r="2874">
          <cell r="G2874">
            <v>8168.03</v>
          </cell>
        </row>
        <row r="2881">
          <cell r="G2881">
            <v>8168.03</v>
          </cell>
        </row>
        <row r="3033">
          <cell r="G3033">
            <v>7465.98</v>
          </cell>
        </row>
        <row r="3038">
          <cell r="G3038">
            <v>6957.2199999999993</v>
          </cell>
        </row>
        <row r="3043">
          <cell r="G3043">
            <v>6485.1</v>
          </cell>
        </row>
        <row r="3048">
          <cell r="G3048">
            <v>6093.48</v>
          </cell>
        </row>
        <row r="3054">
          <cell r="G3054">
            <v>9340.86</v>
          </cell>
        </row>
        <row r="3060">
          <cell r="G3060">
            <v>8054.2999999999993</v>
          </cell>
        </row>
        <row r="3066">
          <cell r="G3066">
            <v>7414.5</v>
          </cell>
        </row>
        <row r="3072">
          <cell r="G3072">
            <v>7911.2999999999993</v>
          </cell>
        </row>
        <row r="3077">
          <cell r="G3077">
            <v>7402.5399999999991</v>
          </cell>
        </row>
        <row r="3082">
          <cell r="G3082">
            <v>6930.42</v>
          </cell>
        </row>
        <row r="3087">
          <cell r="G3087">
            <v>6538.7999999999993</v>
          </cell>
        </row>
        <row r="3093">
          <cell r="G3093">
            <v>8198.92</v>
          </cell>
        </row>
        <row r="3098">
          <cell r="G3098">
            <v>7690.16</v>
          </cell>
        </row>
        <row r="3103">
          <cell r="G3103">
            <v>7218.0400000000009</v>
          </cell>
        </row>
        <row r="3108">
          <cell r="G3108">
            <v>6826.42</v>
          </cell>
        </row>
        <row r="3114">
          <cell r="G3114">
            <v>7733.32</v>
          </cell>
        </row>
        <row r="3119">
          <cell r="G3119">
            <v>7224.5599999999995</v>
          </cell>
        </row>
        <row r="3124">
          <cell r="G3124">
            <v>6752.4400000000005</v>
          </cell>
        </row>
        <row r="3129">
          <cell r="G3129">
            <v>6360.82</v>
          </cell>
        </row>
        <row r="3134">
          <cell r="G3134">
            <v>6852.4400000000005</v>
          </cell>
        </row>
        <row r="3139">
          <cell r="G3139">
            <v>6460.82</v>
          </cell>
        </row>
        <row r="3144">
          <cell r="G3144">
            <v>8134.4400000000005</v>
          </cell>
        </row>
        <row r="3149">
          <cell r="G3149">
            <v>7742.82</v>
          </cell>
        </row>
        <row r="3157">
          <cell r="G3157">
            <v>5627.16</v>
          </cell>
        </row>
        <row r="3162">
          <cell r="G3162">
            <v>5729.24</v>
          </cell>
        </row>
        <row r="3167">
          <cell r="G3167">
            <v>4650</v>
          </cell>
        </row>
        <row r="3172">
          <cell r="G3172">
            <v>4750</v>
          </cell>
        </row>
        <row r="3177">
          <cell r="G3177">
            <v>6635.2</v>
          </cell>
        </row>
        <row r="3182">
          <cell r="G3182">
            <v>6826.6</v>
          </cell>
        </row>
        <row r="3187">
          <cell r="G3187">
            <v>7018</v>
          </cell>
        </row>
        <row r="3192">
          <cell r="G3192">
            <v>7209.4</v>
          </cell>
        </row>
        <row r="3197">
          <cell r="G3197">
            <v>7400.8</v>
          </cell>
        </row>
        <row r="3202">
          <cell r="G3202">
            <v>7719.8</v>
          </cell>
        </row>
        <row r="3207">
          <cell r="G3207">
            <v>7425</v>
          </cell>
        </row>
        <row r="3212">
          <cell r="G3212">
            <v>8772.5</v>
          </cell>
        </row>
        <row r="3232">
          <cell r="G3232">
            <v>576.02</v>
          </cell>
        </row>
        <row r="3243">
          <cell r="D3243">
            <v>1</v>
          </cell>
        </row>
        <row r="3252">
          <cell r="D3252">
            <v>740000</v>
          </cell>
        </row>
        <row r="3265">
          <cell r="G3265">
            <v>536.14</v>
          </cell>
        </row>
        <row r="3272">
          <cell r="G3272">
            <v>782.42</v>
          </cell>
        </row>
        <row r="3281">
          <cell r="G3281">
            <v>325.83999999999997</v>
          </cell>
        </row>
        <row r="3293">
          <cell r="G3293">
            <v>583.32000000000005</v>
          </cell>
        </row>
        <row r="3300">
          <cell r="G3300">
            <v>3847.0699999999997</v>
          </cell>
        </row>
        <row r="3307">
          <cell r="G3307">
            <v>4296.7299999999996</v>
          </cell>
        </row>
        <row r="3314">
          <cell r="G3314">
            <v>4652.05</v>
          </cell>
        </row>
        <row r="3319">
          <cell r="I3319">
            <v>4700</v>
          </cell>
        </row>
        <row r="3321">
          <cell r="G3321">
            <v>4293.43</v>
          </cell>
        </row>
        <row r="3328">
          <cell r="G3328">
            <v>4733.3100000000004</v>
          </cell>
        </row>
        <row r="3335">
          <cell r="G3335">
            <v>5080.91</v>
          </cell>
        </row>
        <row r="3355">
          <cell r="G3355">
            <v>147.63</v>
          </cell>
        </row>
        <row r="3368">
          <cell r="G3368">
            <v>704.95</v>
          </cell>
        </row>
        <row r="3379">
          <cell r="G3379">
            <v>707.81000000000006</v>
          </cell>
        </row>
        <row r="3390">
          <cell r="G3390">
            <v>972.22</v>
          </cell>
        </row>
        <row r="3401">
          <cell r="G3401">
            <v>1187.6400000000001</v>
          </cell>
        </row>
        <row r="3412">
          <cell r="G3412">
            <v>916.54</v>
          </cell>
        </row>
        <row r="3423">
          <cell r="G3423">
            <v>1471.66</v>
          </cell>
        </row>
        <row r="3434">
          <cell r="G3434">
            <v>1020.9399999999999</v>
          </cell>
        </row>
        <row r="3445">
          <cell r="G3445">
            <v>906.79</v>
          </cell>
        </row>
        <row r="3457">
          <cell r="G3457">
            <v>1554.43</v>
          </cell>
        </row>
        <row r="3468">
          <cell r="G3468">
            <v>878.23</v>
          </cell>
        </row>
        <row r="3478">
          <cell r="G3478">
            <v>584.39</v>
          </cell>
        </row>
        <row r="3489">
          <cell r="G3489">
            <v>4701.47</v>
          </cell>
        </row>
        <row r="3507">
          <cell r="G3507">
            <v>1574.21</v>
          </cell>
        </row>
        <row r="3514">
          <cell r="G3514">
            <v>2061.2199999999998</v>
          </cell>
        </row>
        <row r="3521">
          <cell r="G3521">
            <v>2877.5600000000004</v>
          </cell>
        </row>
        <row r="3528">
          <cell r="G3528">
            <v>3715.9200000000005</v>
          </cell>
        </row>
        <row r="3535">
          <cell r="G3535">
            <v>5255.09</v>
          </cell>
        </row>
        <row r="3542">
          <cell r="G3542">
            <v>5663.95</v>
          </cell>
        </row>
        <row r="3549">
          <cell r="G3549">
            <v>8177.1399999999994</v>
          </cell>
        </row>
        <row r="3748">
          <cell r="G3748">
            <v>45308.28</v>
          </cell>
        </row>
        <row r="3763">
          <cell r="G3763">
            <v>50468.1</v>
          </cell>
        </row>
        <row r="3778">
          <cell r="G3778">
            <v>43580.71</v>
          </cell>
        </row>
        <row r="3848">
          <cell r="G3848">
            <v>668.94</v>
          </cell>
        </row>
        <row r="3858">
          <cell r="G3858">
            <v>1581.4700000000003</v>
          </cell>
        </row>
        <row r="3868">
          <cell r="G3868">
            <v>1828.31</v>
          </cell>
        </row>
        <row r="3901">
          <cell r="G3901">
            <v>2050.8199999999997</v>
          </cell>
        </row>
        <row r="4189">
          <cell r="G4189">
            <v>7962.34</v>
          </cell>
        </row>
        <row r="4216">
          <cell r="G4216">
            <v>8146.78</v>
          </cell>
        </row>
        <row r="4242">
          <cell r="G4242">
            <v>2967.8599999999997</v>
          </cell>
        </row>
        <row r="4264">
          <cell r="G4264">
            <v>10688.9</v>
          </cell>
        </row>
        <row r="4282">
          <cell r="G4282">
            <v>12554.890000000001</v>
          </cell>
        </row>
        <row r="4304">
          <cell r="G4304">
            <v>18706.560000000001</v>
          </cell>
        </row>
        <row r="4322">
          <cell r="G4322">
            <v>20572.550000000003</v>
          </cell>
        </row>
        <row r="4344">
          <cell r="G4344">
            <v>4742.9500000000007</v>
          </cell>
        </row>
        <row r="4394">
          <cell r="G4394">
            <v>2398.35</v>
          </cell>
        </row>
        <row r="4422">
          <cell r="G4422">
            <v>2568.2199999999998</v>
          </cell>
        </row>
        <row r="4431">
          <cell r="G4431">
            <v>4042.02</v>
          </cell>
        </row>
        <row r="4436">
          <cell r="G4436">
            <v>2157.56</v>
          </cell>
        </row>
        <row r="4442">
          <cell r="G4442">
            <v>5076.3499999999995</v>
          </cell>
        </row>
        <row r="4449">
          <cell r="G4449">
            <v>6779.16</v>
          </cell>
        </row>
        <row r="4454">
          <cell r="G4454">
            <v>1953.56</v>
          </cell>
        </row>
        <row r="4460">
          <cell r="G4460">
            <v>3958.17</v>
          </cell>
        </row>
        <row r="4495">
          <cell r="G4495">
            <v>86.28</v>
          </cell>
        </row>
        <row r="4508">
          <cell r="G4508">
            <v>135.18</v>
          </cell>
        </row>
        <row r="4516">
          <cell r="G4516">
            <v>172.08</v>
          </cell>
        </row>
        <row r="4555">
          <cell r="G4555">
            <v>1103.44</v>
          </cell>
        </row>
        <row r="4564">
          <cell r="G4564">
            <v>1523.4599999999998</v>
          </cell>
        </row>
        <row r="4573">
          <cell r="G4573">
            <v>1593.16</v>
          </cell>
        </row>
        <row r="4582">
          <cell r="G4582">
            <v>979.91</v>
          </cell>
        </row>
        <row r="4591">
          <cell r="G4591">
            <v>1060.96</v>
          </cell>
        </row>
        <row r="4600">
          <cell r="G4600">
            <v>997.75</v>
          </cell>
        </row>
        <row r="4609">
          <cell r="G4609">
            <v>1090.6099999999999</v>
          </cell>
        </row>
        <row r="4618">
          <cell r="G4618">
            <v>1090.6099999999999</v>
          </cell>
        </row>
        <row r="4647">
          <cell r="G4647">
            <v>1158.45</v>
          </cell>
        </row>
        <row r="4656">
          <cell r="G4656">
            <v>1225.5999999999999</v>
          </cell>
        </row>
        <row r="4665">
          <cell r="G4665">
            <v>1029.5899999999999</v>
          </cell>
        </row>
        <row r="4674">
          <cell r="G4674">
            <v>757.63</v>
          </cell>
        </row>
        <row r="4692">
          <cell r="G4692">
            <v>751.08999999999992</v>
          </cell>
        </row>
        <row r="4844">
          <cell r="G4844">
            <v>703.06999999999994</v>
          </cell>
        </row>
        <row r="4852">
          <cell r="G4852">
            <v>723.06999999999994</v>
          </cell>
        </row>
        <row r="4861">
          <cell r="G4861">
            <v>737.46999999999991</v>
          </cell>
        </row>
        <row r="4869">
          <cell r="G4869">
            <v>607.56999999999994</v>
          </cell>
        </row>
        <row r="4877">
          <cell r="G4877">
            <v>666.96</v>
          </cell>
        </row>
        <row r="4885">
          <cell r="G4885">
            <v>694.16000000000008</v>
          </cell>
        </row>
        <row r="4892">
          <cell r="G4892">
            <v>223.79</v>
          </cell>
        </row>
        <row r="4899">
          <cell r="G4899">
            <v>146.51</v>
          </cell>
        </row>
        <row r="4906">
          <cell r="G4906">
            <v>157.16</v>
          </cell>
        </row>
        <row r="4913">
          <cell r="G4913">
            <v>142.37</v>
          </cell>
        </row>
        <row r="4920">
          <cell r="G4920">
            <v>123.94</v>
          </cell>
        </row>
        <row r="4997">
          <cell r="D4997">
            <v>1960.47</v>
          </cell>
          <cell r="G4997">
            <v>3826.1899999999996</v>
          </cell>
        </row>
        <row r="5006">
          <cell r="D5006">
            <v>2702.91</v>
          </cell>
          <cell r="G5006">
            <v>5275.1900000000005</v>
          </cell>
        </row>
        <row r="5015">
          <cell r="D5015">
            <v>7972.31</v>
          </cell>
          <cell r="G5015">
            <v>15559.34</v>
          </cell>
        </row>
        <row r="5024">
          <cell r="D5024">
            <v>9481.26</v>
          </cell>
          <cell r="G5024">
            <v>18504.32</v>
          </cell>
        </row>
        <row r="5032">
          <cell r="D5032">
            <v>7474.38</v>
          </cell>
          <cell r="G5032">
            <v>14587.54</v>
          </cell>
        </row>
        <row r="5044">
          <cell r="D5044">
            <v>7354.62</v>
          </cell>
          <cell r="G5044">
            <v>43245.959999999992</v>
          </cell>
        </row>
        <row r="5053">
          <cell r="G5053">
            <v>876.11</v>
          </cell>
        </row>
        <row r="5060">
          <cell r="G5060">
            <v>940.37999999999988</v>
          </cell>
        </row>
        <row r="5066">
          <cell r="G5066">
            <v>531.63</v>
          </cell>
        </row>
        <row r="5073">
          <cell r="G5073">
            <v>514.59</v>
          </cell>
        </row>
        <row r="5080">
          <cell r="G5080">
            <v>699.4</v>
          </cell>
        </row>
        <row r="5088">
          <cell r="G5088">
            <v>758.08999999999992</v>
          </cell>
        </row>
        <row r="5093">
          <cell r="G5093">
            <v>140.79000000000002</v>
          </cell>
        </row>
        <row r="5099">
          <cell r="G5099">
            <v>199.18</v>
          </cell>
        </row>
        <row r="5103">
          <cell r="G5103">
            <v>257.2</v>
          </cell>
        </row>
        <row r="5117">
          <cell r="G5117">
            <v>6715.3099999999995</v>
          </cell>
        </row>
        <row r="5118">
          <cell r="G5118">
            <v>98.75</v>
          </cell>
        </row>
        <row r="5130">
          <cell r="G5130">
            <v>630.88</v>
          </cell>
        </row>
        <row r="5138">
          <cell r="G5138">
            <v>1350.6799999999998</v>
          </cell>
        </row>
        <row r="5144">
          <cell r="G5144">
            <v>982.78</v>
          </cell>
        </row>
        <row r="5151">
          <cell r="G5151">
            <v>1086.1199999999999</v>
          </cell>
        </row>
        <row r="5189">
          <cell r="G5189" t="e">
            <v>#REF!</v>
          </cell>
        </row>
        <row r="5213">
          <cell r="G5213" t="e">
            <v>#REF!</v>
          </cell>
        </row>
        <row r="5237">
          <cell r="G5237" t="e">
            <v>#REF!</v>
          </cell>
        </row>
        <row r="5261">
          <cell r="G5261" t="e">
            <v>#REF!</v>
          </cell>
        </row>
        <row r="5288">
          <cell r="G5288">
            <v>12175.189999999999</v>
          </cell>
        </row>
        <row r="5315">
          <cell r="G5315">
            <v>11741.429999999998</v>
          </cell>
        </row>
        <row r="5342">
          <cell r="G5342">
            <v>9266.5400000000009</v>
          </cell>
        </row>
        <row r="5369">
          <cell r="G5369">
            <v>11308.529999999997</v>
          </cell>
        </row>
        <row r="5379">
          <cell r="G5379">
            <v>1050.9299999999998</v>
          </cell>
        </row>
        <row r="5391">
          <cell r="G5391">
            <v>1821.7599999999998</v>
          </cell>
        </row>
        <row r="5402">
          <cell r="G5402">
            <v>1394.38</v>
          </cell>
        </row>
      </sheetData>
      <sheetData sheetId="3"/>
      <sheetData sheetId="4"/>
      <sheetData sheetId="5" refreshError="1">
        <row r="32">
          <cell r="F32">
            <v>283.66160000000002</v>
          </cell>
        </row>
      </sheetData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 Plastbau "/>
      <sheetName val="Insumos"/>
      <sheetName val="Análisis"/>
      <sheetName val="HOTEL SUNSCAPE EDF. I"/>
      <sheetName val="Hormigones Bavaro"/>
      <sheetName val="Parte Electrica"/>
      <sheetName val="Arcos"/>
      <sheetName val="Cronograma"/>
    </sheetNames>
    <sheetDataSet>
      <sheetData sheetId="0"/>
      <sheetData sheetId="1" refreshError="1"/>
      <sheetData sheetId="2">
        <row r="261">
          <cell r="D261">
            <v>8760.1070946448017</v>
          </cell>
        </row>
        <row r="1164">
          <cell r="D1164">
            <v>51.690176000000001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álisis obra civil"/>
      <sheetName val="analisis metalico"/>
      <sheetName val="Presupuesto"/>
    </sheetNames>
    <sheetDataSet>
      <sheetData sheetId="0"/>
      <sheetData sheetId="1"/>
      <sheetData sheetId="2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aurel(OBINSA)"/>
    </sheetNames>
    <sheetDataSet>
      <sheetData sheetId="0">
        <row r="107">
          <cell r="H107">
            <v>8351734.1800199989</v>
          </cell>
        </row>
      </sheetData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pintura"/>
      <sheetName val="Varios"/>
      <sheetName val="Herr+Equip"/>
      <sheetName val="M.O instalacion"/>
      <sheetName val="M.O Fabricacion"/>
      <sheetName val="Corte+Sold"/>
      <sheetName val="Ana.precios un"/>
      <sheetName val="PRESUPUESTO"/>
      <sheetName val="Analisis pit office"/>
      <sheetName val="ANALISIS"/>
      <sheetName val="Comparacion"/>
      <sheetName val="Ana.esc. emergencia"/>
      <sheetName val="Peso techo"/>
      <sheetName val="Ana.baranda"/>
      <sheetName val="Peso Escalera"/>
      <sheetName val="BAR. ESC. EMERG. PIT OFFICE"/>
      <sheetName val="ESC. EMERG. PIT OFFICE (2)"/>
      <sheetName val="TECHO PIT OFFICE"/>
      <sheetName val="Analisis de precios PIT OFFI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OS"/>
      <sheetName val="PU"/>
      <sheetName val="SERVICIOS"/>
      <sheetName val="Presupuesto"/>
      <sheetName val="Programa de Trabajo"/>
      <sheetName val="Graficas"/>
      <sheetName val="Uso de Equipos"/>
      <sheetName val="Hoja8"/>
      <sheetName val="Hoja9"/>
      <sheetName val="Hoja10"/>
      <sheetName val="Hoja11"/>
      <sheetName val="Hoja12"/>
      <sheetName val="Hoja13"/>
      <sheetName val="Hoja14"/>
      <sheetName val="Hoja15"/>
      <sheetName val="Hoja16"/>
      <sheetName val="SALARIOS"/>
      <sheetName val="MATERIALES"/>
      <sheetName val="Analisis BC"/>
      <sheetName val="O.M. y Salarios"/>
      <sheetName val="MO"/>
    </sheetNames>
    <sheetDataSet>
      <sheetData sheetId="0" refreshError="1">
        <row r="13">
          <cell r="D13">
            <v>500</v>
          </cell>
        </row>
        <row r="14">
          <cell r="D14">
            <v>990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Presentacion "/>
      <sheetName val="Cubicación"/>
      <sheetName val="Resumen"/>
      <sheetName val="Flujograma 2"/>
      <sheetName val="Pago Cubicaciones"/>
    </sheetNames>
    <sheetDataSet>
      <sheetData sheetId="0" refreshError="1"/>
      <sheetData sheetId="1">
        <row r="138">
          <cell r="P138">
            <v>91254.508800000011</v>
          </cell>
        </row>
        <row r="269">
          <cell r="P269">
            <v>88180.369600000005</v>
          </cell>
        </row>
        <row r="401">
          <cell r="P401">
            <v>66039.507599999997</v>
          </cell>
        </row>
        <row r="535">
          <cell r="P535">
            <v>67281.496400000004</v>
          </cell>
        </row>
        <row r="653">
          <cell r="P653">
            <v>73941.508800000011</v>
          </cell>
        </row>
        <row r="768">
          <cell r="P768">
            <v>86583.652799999996</v>
          </cell>
        </row>
        <row r="883">
          <cell r="P883">
            <v>101637.17000000001</v>
          </cell>
        </row>
        <row r="998">
          <cell r="P998">
            <v>73941.508800000011</v>
          </cell>
        </row>
        <row r="1113">
          <cell r="P1113">
            <v>73941.508800000011</v>
          </cell>
        </row>
        <row r="1231">
          <cell r="P1231">
            <v>74255.358400000012</v>
          </cell>
        </row>
        <row r="1346">
          <cell r="P1346">
            <v>74993.118400000007</v>
          </cell>
        </row>
        <row r="1461">
          <cell r="P1461">
            <v>74993.118400000007</v>
          </cell>
        </row>
        <row r="1576">
          <cell r="P1576">
            <v>65108.816400000003</v>
          </cell>
        </row>
        <row r="1805">
          <cell r="P1805">
            <v>66975.940800000011</v>
          </cell>
        </row>
        <row r="1920">
          <cell r="P1920">
            <v>74255.358400000012</v>
          </cell>
        </row>
        <row r="2037">
          <cell r="P2037">
            <v>102212.40239999999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eta de planta (2)"/>
      <sheetName val="cisterna "/>
      <sheetName val="caseta de planta"/>
      <sheetName val="Relacion de proyecto"/>
      <sheetName val="Presupuesto"/>
      <sheetName val="Insumos"/>
      <sheetName val="Análisis de Precios"/>
      <sheetName val="Sheet4"/>
      <sheetName val="Sheet5"/>
      <sheetName val="Sheet11"/>
      <sheetName val="Sheet12"/>
      <sheetName val="Sheet13"/>
      <sheetName val="Sheet14"/>
      <sheetName val="Sheet15"/>
      <sheetName val="Sheet16"/>
    </sheetNames>
    <sheetDataSet>
      <sheetData sheetId="0" refreshError="1"/>
      <sheetData sheetId="1" refreshError="1"/>
      <sheetData sheetId="2">
        <row r="7">
          <cell r="C7" t="str">
            <v>Cant.</v>
          </cell>
        </row>
        <row r="11">
          <cell r="C11">
            <v>18.899999999999999</v>
          </cell>
        </row>
        <row r="12">
          <cell r="C12">
            <v>24.57</v>
          </cell>
        </row>
        <row r="15">
          <cell r="C15">
            <v>3.4559999999999995</v>
          </cell>
        </row>
        <row r="16">
          <cell r="C16">
            <v>3.8400000000000007</v>
          </cell>
        </row>
        <row r="17">
          <cell r="C17">
            <v>2.1600000000000006</v>
          </cell>
        </row>
        <row r="18">
          <cell r="C18">
            <v>8.1000000000000014</v>
          </cell>
        </row>
        <row r="19">
          <cell r="C19">
            <v>9.18</v>
          </cell>
        </row>
        <row r="20">
          <cell r="C20">
            <v>54</v>
          </cell>
        </row>
        <row r="23">
          <cell r="C23">
            <v>89.25</v>
          </cell>
        </row>
        <row r="26">
          <cell r="C26">
            <v>178.5</v>
          </cell>
        </row>
        <row r="27">
          <cell r="C27">
            <v>160.65</v>
          </cell>
        </row>
        <row r="28">
          <cell r="C28">
            <v>32.75</v>
          </cell>
        </row>
        <row r="31">
          <cell r="C31">
            <v>178.5</v>
          </cell>
        </row>
        <row r="34">
          <cell r="C34">
            <v>1</v>
          </cell>
        </row>
        <row r="36">
          <cell r="C36">
            <v>1</v>
          </cell>
        </row>
      </sheetData>
      <sheetData sheetId="3" refreshError="1"/>
      <sheetData sheetId="4"/>
      <sheetData sheetId="5"/>
      <sheetData sheetId="6"/>
      <sheetData sheetId="7"/>
      <sheetData sheetId="8">
        <row r="8">
          <cell r="C8" t="str">
            <v>Cant.</v>
          </cell>
          <cell r="E8" t="str">
            <v>P.U. RD$</v>
          </cell>
        </row>
        <row r="10">
          <cell r="E10" t="str">
            <v>P.A.</v>
          </cell>
        </row>
        <row r="12">
          <cell r="E12" t="str">
            <v/>
          </cell>
        </row>
        <row r="13">
          <cell r="E13" t="e">
            <v>#REF!</v>
          </cell>
        </row>
        <row r="14">
          <cell r="E14" t="e">
            <v>#REF!</v>
          </cell>
        </row>
        <row r="15">
          <cell r="E15" t="e">
            <v>#NAME?</v>
          </cell>
        </row>
        <row r="16">
          <cell r="E16" t="e">
            <v>#REF!</v>
          </cell>
        </row>
        <row r="17">
          <cell r="E17" t="e">
            <v>#NAME?</v>
          </cell>
        </row>
        <row r="18">
          <cell r="E18" t="e">
            <v>#NAME?</v>
          </cell>
        </row>
        <row r="19">
          <cell r="E19" t="e">
            <v>#REF!</v>
          </cell>
        </row>
        <row r="20">
          <cell r="E20" t="e">
            <v>#REF!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 t="e">
            <v>#REF!</v>
          </cell>
        </row>
        <row r="24">
          <cell r="E24">
            <v>0</v>
          </cell>
        </row>
        <row r="27">
          <cell r="E27" t="e">
            <v>#REF!</v>
          </cell>
        </row>
        <row r="28">
          <cell r="E28" t="e">
            <v>#REF!</v>
          </cell>
        </row>
        <row r="29">
          <cell r="E29" t="e">
            <v>#REF!</v>
          </cell>
        </row>
        <row r="32">
          <cell r="E32" t="e">
            <v>#REF!</v>
          </cell>
        </row>
        <row r="33">
          <cell r="E33" t="e">
            <v>#REF!</v>
          </cell>
        </row>
        <row r="34">
          <cell r="E34" t="e">
            <v>#REF!</v>
          </cell>
        </row>
        <row r="35">
          <cell r="E35">
            <v>80</v>
          </cell>
        </row>
        <row r="36">
          <cell r="E36" t="e">
            <v>#REF!</v>
          </cell>
        </row>
        <row r="37">
          <cell r="E37">
            <v>0</v>
          </cell>
        </row>
        <row r="38">
          <cell r="E38">
            <v>0</v>
          </cell>
        </row>
        <row r="41">
          <cell r="E41">
            <v>210</v>
          </cell>
        </row>
        <row r="42">
          <cell r="E42">
            <v>450</v>
          </cell>
        </row>
        <row r="43">
          <cell r="E43">
            <v>0</v>
          </cell>
        </row>
        <row r="44">
          <cell r="E44">
            <v>200</v>
          </cell>
        </row>
        <row r="45">
          <cell r="E45">
            <v>100</v>
          </cell>
        </row>
        <row r="46">
          <cell r="E46">
            <v>80</v>
          </cell>
        </row>
        <row r="49">
          <cell r="E49">
            <v>0</v>
          </cell>
        </row>
        <row r="52">
          <cell r="E52" t="e">
            <v>#VALUE!</v>
          </cell>
        </row>
        <row r="54">
          <cell r="E54" t="e">
            <v>#VALUE!</v>
          </cell>
        </row>
        <row r="55">
          <cell r="E55" t="e">
            <v>#REF!</v>
          </cell>
        </row>
        <row r="56">
          <cell r="E56">
            <v>318.20400000000001</v>
          </cell>
        </row>
        <row r="57">
          <cell r="E57" t="e">
            <v>#REF!</v>
          </cell>
        </row>
        <row r="58">
          <cell r="E58" t="e">
            <v>#REF!</v>
          </cell>
        </row>
        <row r="59">
          <cell r="E59">
            <v>0</v>
          </cell>
        </row>
        <row r="63">
          <cell r="E63" t="e">
            <v>#REF!</v>
          </cell>
        </row>
        <row r="64">
          <cell r="E64" t="e">
            <v>#REF!</v>
          </cell>
        </row>
        <row r="65">
          <cell r="E65" t="e">
            <v>#REF!</v>
          </cell>
        </row>
        <row r="66">
          <cell r="E66" t="e">
            <v>#REF!</v>
          </cell>
        </row>
        <row r="67">
          <cell r="E67">
            <v>6919.2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 t="str">
            <v>P.A.</v>
          </cell>
        </row>
        <row r="96">
          <cell r="E96" t="str">
            <v>P.A.</v>
          </cell>
        </row>
        <row r="97">
          <cell r="E97" t="str">
            <v>P.A.</v>
          </cell>
        </row>
        <row r="98">
          <cell r="E98" t="str">
            <v>P.A.</v>
          </cell>
        </row>
        <row r="99">
          <cell r="E99">
            <v>0</v>
          </cell>
        </row>
        <row r="102">
          <cell r="E102" t="str">
            <v>P.A.</v>
          </cell>
        </row>
        <row r="103">
          <cell r="E103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2">
          <cell r="E112" t="str">
            <v>P.A.</v>
          </cell>
        </row>
        <row r="113">
          <cell r="E113" t="str">
            <v>P.A.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5">
          <cell r="E125">
            <v>0</v>
          </cell>
        </row>
        <row r="126">
          <cell r="E126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 t="str">
            <v/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8">
          <cell r="E138" t="str">
            <v/>
          </cell>
        </row>
        <row r="139">
          <cell r="E139">
            <v>0</v>
          </cell>
        </row>
        <row r="140">
          <cell r="E140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dificio A"/>
      <sheetName val="Edificio D"/>
      <sheetName val="Edicio c"/>
      <sheetName val="electr."/>
      <sheetName val="Unv. "/>
      <sheetName val="Presupuesto"/>
      <sheetName val="Volumenes"/>
      <sheetName val="Anal. horm."/>
      <sheetName val="Mat"/>
      <sheetName val="anal term"/>
      <sheetName val="Ana-Sanit."/>
      <sheetName val="Pu-Sanit."/>
      <sheetName val="Ana-Elect"/>
      <sheetName val="PU-Elect."/>
      <sheetName val="anal aire"/>
      <sheetName val="climat."/>
      <sheetName val="Jornal"/>
      <sheetName val="cuantias "/>
      <sheetName val="peso-cuantia"/>
      <sheetName val="planta trata"/>
      <sheetName val="subida materiales"/>
      <sheetName val="Hoja5"/>
      <sheetName val="M. O. exc."/>
      <sheetName val="Hoja3"/>
      <sheetName val="Ana-elect."/>
      <sheetName val="puertas"/>
      <sheetName val="Cubicacion"/>
      <sheetName val="Septicos"/>
      <sheetName val="caseta"/>
      <sheetName val="calcul anal"/>
      <sheetName val="UASD"/>
      <sheetName val="INSUMO"/>
      <sheetName val="Mezcla"/>
      <sheetName val="Hoja2"/>
      <sheetName val="Hoja1"/>
      <sheetName val="A"/>
    </sheetNames>
    <sheetDataSet>
      <sheetData sheetId="0">
        <row r="1512">
          <cell r="G1512">
            <v>3526.1216021874998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391">
          <cell r="F391">
            <v>14781.061545997285</v>
          </cell>
        </row>
      </sheetData>
      <sheetData sheetId="8">
        <row r="14">
          <cell r="D14">
            <v>1240</v>
          </cell>
        </row>
      </sheetData>
      <sheetData sheetId="9">
        <row r="1512">
          <cell r="G1512">
            <v>3526.1216021874998</v>
          </cell>
        </row>
      </sheetData>
      <sheetData sheetId="10"/>
      <sheetData sheetId="11">
        <row r="126">
          <cell r="C126">
            <v>55</v>
          </cell>
        </row>
      </sheetData>
      <sheetData sheetId="12"/>
      <sheetData sheetId="13">
        <row r="39">
          <cell r="D39">
            <v>4.37</v>
          </cell>
        </row>
      </sheetData>
      <sheetData sheetId="14"/>
      <sheetData sheetId="15"/>
      <sheetData sheetId="16">
        <row r="14">
          <cell r="D14">
            <v>0.3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3141">
          <cell r="F3141">
            <v>2275.0549999999998</v>
          </cell>
        </row>
      </sheetData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sis"/>
      <sheetName val="Presupuesto"/>
      <sheetName val="Sheet2"/>
      <sheetName val="Sheet3"/>
    </sheetNames>
    <sheetDataSet>
      <sheetData sheetId="0">
        <row r="63">
          <cell r="D63">
            <v>5342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Analisis"/>
      <sheetName val="M.O y Rendimientos"/>
      <sheetName val="Insumos"/>
      <sheetName val="MO Oper Equipo"/>
      <sheetName val="PRESUPUESTO 1RA ETAPA"/>
    </sheetNames>
    <sheetDataSet>
      <sheetData sheetId="0"/>
      <sheetData sheetId="1"/>
      <sheetData sheetId="2" refreshError="1">
        <row r="212">
          <cell r="M212">
            <v>126.70050761421321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B1:J71"/>
  <sheetViews>
    <sheetView tabSelected="1" view="pageBreakPreview" zoomScale="90" zoomScaleSheetLayoutView="90" workbookViewId="0">
      <selection activeCell="I54" sqref="I54"/>
    </sheetView>
  </sheetViews>
  <sheetFormatPr baseColWidth="10" defaultColWidth="11.42578125" defaultRowHeight="15"/>
  <cols>
    <col min="1" max="1" width="8.85546875" customWidth="1"/>
    <col min="2" max="2" width="6.7109375" style="154" customWidth="1"/>
    <col min="3" max="3" width="40.42578125" customWidth="1"/>
    <col min="4" max="4" width="10.7109375" customWidth="1"/>
    <col min="5" max="5" width="8.28515625" customWidth="1"/>
    <col min="6" max="6" width="16.28515625" customWidth="1"/>
    <col min="7" max="7" width="17.85546875" style="2" customWidth="1"/>
    <col min="8" max="8" width="20.7109375" customWidth="1"/>
    <col min="9" max="9" width="24.85546875" style="17" customWidth="1"/>
    <col min="10" max="10" width="15.42578125" bestFit="1" customWidth="1"/>
  </cols>
  <sheetData>
    <row r="1" spans="2:9" ht="19.5">
      <c r="B1" s="178" t="s">
        <v>30</v>
      </c>
      <c r="C1" s="179"/>
      <c r="D1" s="179"/>
      <c r="E1" s="179"/>
      <c r="F1" s="179"/>
      <c r="G1" s="179"/>
      <c r="H1" s="180"/>
    </row>
    <row r="2" spans="2:9" ht="19.5" thickBot="1">
      <c r="B2" s="181" t="s">
        <v>0</v>
      </c>
      <c r="C2" s="182"/>
      <c r="D2" s="182"/>
      <c r="E2" s="182"/>
      <c r="F2" s="182"/>
      <c r="G2" s="182"/>
      <c r="H2" s="183"/>
    </row>
    <row r="3" spans="2:9" ht="17.25">
      <c r="B3" s="18"/>
      <c r="C3" s="19"/>
      <c r="D3" s="19"/>
      <c r="E3" s="20"/>
      <c r="F3" s="21"/>
      <c r="G3" s="22"/>
      <c r="H3" s="23" t="s">
        <v>56</v>
      </c>
    </row>
    <row r="4" spans="2:9" ht="18" thickBot="1">
      <c r="B4" s="24"/>
      <c r="C4" s="25"/>
      <c r="D4" s="26"/>
      <c r="E4" s="27"/>
      <c r="F4" s="28"/>
      <c r="G4" s="29"/>
      <c r="H4" s="30" t="s">
        <v>57</v>
      </c>
    </row>
    <row r="5" spans="2:9" ht="18.75">
      <c r="B5" s="31"/>
      <c r="C5" s="184" t="s">
        <v>39</v>
      </c>
      <c r="D5" s="184"/>
      <c r="E5" s="184"/>
      <c r="F5" s="184"/>
      <c r="G5" s="184"/>
      <c r="H5" s="185"/>
    </row>
    <row r="6" spans="2:9" ht="30.75" customHeight="1">
      <c r="B6" s="31"/>
      <c r="C6" s="186" t="s">
        <v>31</v>
      </c>
      <c r="D6" s="186"/>
      <c r="E6" s="186"/>
      <c r="F6" s="186"/>
      <c r="G6" s="186"/>
      <c r="H6" s="187"/>
    </row>
    <row r="7" spans="2:9" ht="16.5" thickBot="1">
      <c r="B7" s="176"/>
      <c r="C7" s="177"/>
      <c r="D7" s="177"/>
      <c r="E7" s="177"/>
      <c r="F7" s="177"/>
      <c r="G7" s="32"/>
      <c r="H7" s="33" t="s">
        <v>55</v>
      </c>
    </row>
    <row r="8" spans="2:9" s="1" customFormat="1" ht="16.5" thickBot="1">
      <c r="B8" s="34" t="s">
        <v>1</v>
      </c>
      <c r="C8" s="35" t="s">
        <v>2</v>
      </c>
      <c r="D8" s="36" t="s">
        <v>3</v>
      </c>
      <c r="E8" s="36" t="s">
        <v>4</v>
      </c>
      <c r="F8" s="36" t="s">
        <v>5</v>
      </c>
      <c r="G8" s="37" t="s">
        <v>6</v>
      </c>
      <c r="H8" s="38" t="s">
        <v>7</v>
      </c>
      <c r="I8" s="39"/>
    </row>
    <row r="9" spans="2:9" s="1" customFormat="1" ht="15.75">
      <c r="B9" s="40"/>
      <c r="C9" s="41"/>
      <c r="D9" s="42"/>
      <c r="E9" s="42"/>
      <c r="F9" s="43"/>
      <c r="G9" s="44"/>
      <c r="H9" s="45"/>
      <c r="I9" s="39"/>
    </row>
    <row r="10" spans="2:9" ht="15.75">
      <c r="B10" s="46">
        <v>1</v>
      </c>
      <c r="C10" s="47" t="s">
        <v>32</v>
      </c>
      <c r="D10" s="48"/>
      <c r="E10" s="48"/>
      <c r="F10" s="49"/>
      <c r="G10" s="50"/>
      <c r="H10" s="51"/>
    </row>
    <row r="11" spans="2:9" ht="15.75">
      <c r="B11" s="52">
        <v>1.01</v>
      </c>
      <c r="C11" s="53" t="s">
        <v>9</v>
      </c>
      <c r="D11" s="54">
        <f>METRICAS!D4</f>
        <v>4872</v>
      </c>
      <c r="E11" s="62" t="s">
        <v>8</v>
      </c>
      <c r="F11" s="55"/>
      <c r="G11" s="56"/>
      <c r="H11" s="63"/>
    </row>
    <row r="12" spans="2:9" ht="15.75">
      <c r="B12" s="52">
        <v>1.02</v>
      </c>
      <c r="C12" s="64" t="s">
        <v>10</v>
      </c>
      <c r="D12" s="54">
        <f>D11</f>
        <v>4872</v>
      </c>
      <c r="E12" s="65" t="s">
        <v>8</v>
      </c>
      <c r="F12" s="56"/>
      <c r="G12" s="56"/>
      <c r="H12" s="57"/>
    </row>
    <row r="13" spans="2:9" ht="15.75">
      <c r="B13" s="66"/>
      <c r="C13" s="67"/>
      <c r="D13" s="68"/>
      <c r="E13" s="59"/>
      <c r="F13" s="56"/>
      <c r="G13" s="69"/>
      <c r="H13" s="70">
        <f>SUM(G11:G12)</f>
        <v>0</v>
      </c>
    </row>
    <row r="14" spans="2:9" ht="15.75">
      <c r="B14" s="71">
        <v>2</v>
      </c>
      <c r="C14" s="47" t="s">
        <v>33</v>
      </c>
      <c r="D14" s="61"/>
      <c r="E14" s="72"/>
      <c r="F14" s="56"/>
      <c r="G14" s="56"/>
      <c r="H14" s="57"/>
      <c r="I14"/>
    </row>
    <row r="15" spans="2:9" ht="15.75">
      <c r="B15" s="52">
        <v>2.0099999999999998</v>
      </c>
      <c r="C15" s="53" t="s">
        <v>9</v>
      </c>
      <c r="D15" s="54">
        <f>METRICAS!D7</f>
        <v>498.95</v>
      </c>
      <c r="E15" s="62" t="s">
        <v>8</v>
      </c>
      <c r="F15" s="55"/>
      <c r="G15" s="56"/>
      <c r="H15" s="57"/>
      <c r="I15"/>
    </row>
    <row r="16" spans="2:9" ht="15.75">
      <c r="B16" s="52">
        <v>2.02</v>
      </c>
      <c r="C16" s="64" t="s">
        <v>10</v>
      </c>
      <c r="D16" s="54">
        <f>D15</f>
        <v>498.95</v>
      </c>
      <c r="E16" s="65" t="s">
        <v>8</v>
      </c>
      <c r="F16" s="56"/>
      <c r="G16" s="56"/>
      <c r="H16" s="57"/>
      <c r="I16"/>
    </row>
    <row r="17" spans="2:9" ht="15.75">
      <c r="B17" s="73"/>
      <c r="C17" s="74"/>
      <c r="D17" s="75"/>
      <c r="E17" s="76"/>
      <c r="F17" s="77"/>
      <c r="G17" s="78"/>
      <c r="H17" s="70">
        <f>SUM(G15:G16)</f>
        <v>0</v>
      </c>
      <c r="I17"/>
    </row>
    <row r="18" spans="2:9" ht="15.75">
      <c r="B18" s="79">
        <v>3</v>
      </c>
      <c r="C18" s="47" t="s">
        <v>34</v>
      </c>
      <c r="D18" s="61"/>
      <c r="E18" s="80"/>
      <c r="F18" s="81"/>
      <c r="G18" s="82"/>
      <c r="H18" s="83"/>
      <c r="I18"/>
    </row>
    <row r="19" spans="2:9" ht="15.75">
      <c r="B19" s="66">
        <v>3.01</v>
      </c>
      <c r="C19" s="53" t="s">
        <v>9</v>
      </c>
      <c r="D19" s="54">
        <f>METRICAS!D8+METRICAS!D9</f>
        <v>3688.92</v>
      </c>
      <c r="E19" s="62" t="s">
        <v>8</v>
      </c>
      <c r="F19" s="55"/>
      <c r="G19" s="81"/>
      <c r="H19" s="57"/>
      <c r="I19"/>
    </row>
    <row r="20" spans="2:9" ht="15.75">
      <c r="B20" s="66">
        <v>3.02</v>
      </c>
      <c r="C20" s="64" t="s">
        <v>10</v>
      </c>
      <c r="D20" s="54">
        <f>D19</f>
        <v>3688.92</v>
      </c>
      <c r="E20" s="65" t="s">
        <v>8</v>
      </c>
      <c r="F20" s="56"/>
      <c r="G20" s="81"/>
      <c r="H20" s="57"/>
      <c r="I20"/>
    </row>
    <row r="21" spans="2:9" ht="17.25">
      <c r="B21" s="84"/>
      <c r="C21" s="85"/>
      <c r="D21" s="61"/>
      <c r="E21" s="80"/>
      <c r="F21" s="81"/>
      <c r="G21" s="78"/>
      <c r="H21" s="70">
        <f>SUM(G19:G20)</f>
        <v>0</v>
      </c>
      <c r="I21"/>
    </row>
    <row r="22" spans="2:9" ht="15.75">
      <c r="B22" s="46">
        <v>4</v>
      </c>
      <c r="C22" s="86" t="s">
        <v>35</v>
      </c>
      <c r="D22" s="61"/>
      <c r="E22" s="80"/>
      <c r="F22" s="81"/>
      <c r="G22" s="87"/>
      <c r="H22" s="57"/>
      <c r="I22"/>
    </row>
    <row r="23" spans="2:9" ht="15.75">
      <c r="B23" s="52">
        <f>B22+0.01</f>
        <v>4.01</v>
      </c>
      <c r="C23" s="53" t="s">
        <v>9</v>
      </c>
      <c r="D23" s="54">
        <f>METRICAS!D5</f>
        <v>4522.5600000000004</v>
      </c>
      <c r="E23" s="62" t="s">
        <v>8</v>
      </c>
      <c r="F23" s="88"/>
      <c r="G23" s="56"/>
      <c r="H23" s="57"/>
      <c r="I23"/>
    </row>
    <row r="24" spans="2:9" ht="15.75">
      <c r="B24" s="52">
        <v>4.0199999999999996</v>
      </c>
      <c r="C24" s="89" t="s">
        <v>11</v>
      </c>
      <c r="D24" s="90">
        <f>D23</f>
        <v>4522.5600000000004</v>
      </c>
      <c r="E24" s="91" t="s">
        <v>8</v>
      </c>
      <c r="F24" s="77"/>
      <c r="G24" s="56"/>
      <c r="H24" s="63"/>
      <c r="I24"/>
    </row>
    <row r="25" spans="2:9" ht="15.75">
      <c r="B25" s="92"/>
      <c r="C25" s="60"/>
      <c r="D25" s="61"/>
      <c r="E25" s="93"/>
      <c r="F25" s="94"/>
      <c r="G25" s="78"/>
      <c r="H25" s="70">
        <f>SUM(G23:G24)</f>
        <v>0</v>
      </c>
      <c r="I25"/>
    </row>
    <row r="26" spans="2:9" ht="15.75">
      <c r="B26" s="46">
        <v>5</v>
      </c>
      <c r="C26" s="86" t="s">
        <v>36</v>
      </c>
      <c r="D26" s="54"/>
      <c r="E26" s="80"/>
      <c r="F26" s="95"/>
      <c r="G26" s="56"/>
      <c r="H26" s="57"/>
      <c r="I26"/>
    </row>
    <row r="27" spans="2:9" ht="15.75">
      <c r="B27" s="66">
        <v>5.01</v>
      </c>
      <c r="C27" s="58" t="s">
        <v>9</v>
      </c>
      <c r="D27" s="54">
        <f>METRICAS!D10</f>
        <v>1131.24</v>
      </c>
      <c r="E27" s="62" t="s">
        <v>8</v>
      </c>
      <c r="F27" s="55"/>
      <c r="G27" s="81"/>
      <c r="H27" s="63"/>
      <c r="I27"/>
    </row>
    <row r="28" spans="2:9" ht="15.75">
      <c r="B28" s="66">
        <f>B27+0.01</f>
        <v>5.0199999999999996</v>
      </c>
      <c r="C28" s="64" t="s">
        <v>10</v>
      </c>
      <c r="D28" s="54">
        <f>D27</f>
        <v>1131.24</v>
      </c>
      <c r="E28" s="65" t="s">
        <v>8</v>
      </c>
      <c r="F28" s="56"/>
      <c r="G28" s="81"/>
      <c r="H28" s="63"/>
      <c r="I28"/>
    </row>
    <row r="29" spans="2:9" ht="15.75">
      <c r="B29" s="52"/>
      <c r="C29" s="96"/>
      <c r="D29" s="68"/>
      <c r="E29" s="97"/>
      <c r="F29" s="88"/>
      <c r="G29" s="98"/>
      <c r="H29" s="70">
        <f>SUM(G27:G28)</f>
        <v>0</v>
      </c>
      <c r="I29"/>
    </row>
    <row r="30" spans="2:9" ht="15.75">
      <c r="B30" s="46">
        <v>6</v>
      </c>
      <c r="C30" s="99" t="s">
        <v>37</v>
      </c>
      <c r="D30" s="100"/>
      <c r="E30" s="101"/>
      <c r="F30" s="56"/>
      <c r="G30" s="56"/>
      <c r="H30" s="57"/>
      <c r="I30"/>
    </row>
    <row r="31" spans="2:9" ht="15.75">
      <c r="B31" s="66">
        <v>6.01</v>
      </c>
      <c r="C31" s="53" t="s">
        <v>9</v>
      </c>
      <c r="D31" s="54">
        <f>METRICAS!D6</f>
        <v>5042.25</v>
      </c>
      <c r="E31" s="62" t="s">
        <v>8</v>
      </c>
      <c r="F31" s="55"/>
      <c r="G31" s="81"/>
      <c r="H31" s="102"/>
      <c r="I31"/>
    </row>
    <row r="32" spans="2:9" ht="15.75">
      <c r="B32" s="66">
        <f>B31+0.01</f>
        <v>6.02</v>
      </c>
      <c r="C32" s="64" t="s">
        <v>10</v>
      </c>
      <c r="D32" s="54">
        <f>D31</f>
        <v>5042.25</v>
      </c>
      <c r="E32" s="65" t="s">
        <v>8</v>
      </c>
      <c r="F32" s="56"/>
      <c r="G32" s="81"/>
      <c r="H32" s="57"/>
      <c r="I32"/>
    </row>
    <row r="33" spans="2:9" ht="15.75">
      <c r="B33" s="159"/>
      <c r="C33" s="64"/>
      <c r="D33" s="158"/>
      <c r="E33" s="119"/>
      <c r="F33" s="56"/>
      <c r="G33" s="98"/>
      <c r="H33" s="70">
        <f>SUM(G31:G32)</f>
        <v>0</v>
      </c>
      <c r="I33"/>
    </row>
    <row r="34" spans="2:9" ht="15.75">
      <c r="B34" s="46">
        <v>7</v>
      </c>
      <c r="C34" s="99" t="s">
        <v>38</v>
      </c>
      <c r="D34" s="100"/>
      <c r="E34" s="101"/>
      <c r="F34" s="56"/>
      <c r="G34" s="56"/>
      <c r="H34" s="57"/>
      <c r="I34"/>
    </row>
    <row r="35" spans="2:9" ht="15.75">
      <c r="B35" s="66">
        <v>7.01</v>
      </c>
      <c r="C35" s="53" t="s">
        <v>9</v>
      </c>
      <c r="D35" s="54">
        <f>METRICAS!D3</f>
        <v>3325.41</v>
      </c>
      <c r="E35" s="62" t="s">
        <v>8</v>
      </c>
      <c r="F35" s="55"/>
      <c r="G35" s="81"/>
      <c r="H35" s="102"/>
      <c r="I35"/>
    </row>
    <row r="36" spans="2:9" ht="15.75">
      <c r="B36" s="66">
        <v>7.02</v>
      </c>
      <c r="C36" s="64" t="s">
        <v>10</v>
      </c>
      <c r="D36" s="158">
        <f>D35</f>
        <v>3325.41</v>
      </c>
      <c r="E36" s="59" t="s">
        <v>8</v>
      </c>
      <c r="F36" s="88"/>
      <c r="G36" s="81"/>
      <c r="H36" s="57"/>
      <c r="I36"/>
    </row>
    <row r="37" spans="2:9" ht="15.75">
      <c r="B37" s="103"/>
      <c r="C37" s="104"/>
      <c r="D37" s="169"/>
      <c r="E37" s="117"/>
      <c r="F37" s="77"/>
      <c r="G37" s="98"/>
      <c r="H37" s="70">
        <f>SUM(G35:G36)</f>
        <v>0</v>
      </c>
      <c r="I37"/>
    </row>
    <row r="38" spans="2:9" ht="15.75">
      <c r="B38" s="172">
        <v>8</v>
      </c>
      <c r="C38" s="170" t="s">
        <v>53</v>
      </c>
      <c r="D38" s="169"/>
      <c r="E38" s="117"/>
      <c r="F38" s="77"/>
      <c r="G38" s="98"/>
      <c r="H38" s="165"/>
      <c r="I38"/>
    </row>
    <row r="39" spans="2:9" ht="15.75">
      <c r="B39" s="171">
        <v>8.01</v>
      </c>
      <c r="C39" s="53" t="s">
        <v>9</v>
      </c>
      <c r="D39" s="54">
        <f>METRICAS!D11</f>
        <v>558.32000000000005</v>
      </c>
      <c r="E39" s="62" t="s">
        <v>8</v>
      </c>
      <c r="F39" s="55"/>
      <c r="G39" s="81"/>
      <c r="H39" s="102"/>
      <c r="I39"/>
    </row>
    <row r="40" spans="2:9" ht="15.75">
      <c r="B40" s="171">
        <v>8.02</v>
      </c>
      <c r="C40" s="64" t="s">
        <v>10</v>
      </c>
      <c r="D40" s="158">
        <f>D39</f>
        <v>558.32000000000005</v>
      </c>
      <c r="E40" s="59" t="s">
        <v>8</v>
      </c>
      <c r="F40" s="88"/>
      <c r="G40" s="81"/>
      <c r="H40" s="57"/>
      <c r="I40"/>
    </row>
    <row r="41" spans="2:9" ht="15.75">
      <c r="B41" s="103"/>
      <c r="C41" s="104"/>
      <c r="D41" s="169"/>
      <c r="E41" s="117"/>
      <c r="F41" s="77"/>
      <c r="G41" s="98"/>
      <c r="H41" s="70">
        <f>SUM(G39:G40)</f>
        <v>0</v>
      </c>
      <c r="I41"/>
    </row>
    <row r="42" spans="2:9" ht="15.75">
      <c r="B42" s="105">
        <v>9</v>
      </c>
      <c r="C42" s="47" t="s">
        <v>12</v>
      </c>
      <c r="D42" s="61"/>
      <c r="E42" s="101"/>
      <c r="F42" s="56"/>
      <c r="G42" s="106"/>
      <c r="H42" s="57"/>
      <c r="I42"/>
    </row>
    <row r="43" spans="2:9" ht="31.5">
      <c r="B43" s="66">
        <v>9.01</v>
      </c>
      <c r="C43" s="110" t="s">
        <v>13</v>
      </c>
      <c r="D43" s="166">
        <f>METRICAS!B3+METRICAS!B4+METRICAS!B5+METRICAS!B6+METRICAS!B7+METRICAS!B8+METRICAS!B9+METRICAS!B10+METRICAS!B11+METRICAS!B12</f>
        <v>3441.9</v>
      </c>
      <c r="E43" s="167" t="s">
        <v>14</v>
      </c>
      <c r="F43" s="168"/>
      <c r="G43" s="109"/>
      <c r="H43" s="57"/>
      <c r="I43"/>
    </row>
    <row r="44" spans="2:9" ht="15.75">
      <c r="B44" s="66">
        <v>9.02</v>
      </c>
      <c r="C44" s="111" t="s">
        <v>15</v>
      </c>
      <c r="D44" s="107">
        <v>1</v>
      </c>
      <c r="E44" s="108" t="s">
        <v>16</v>
      </c>
      <c r="F44" s="112"/>
      <c r="G44" s="109"/>
      <c r="H44" s="57"/>
      <c r="I44"/>
    </row>
    <row r="45" spans="2:9" ht="15.75">
      <c r="B45" s="52"/>
      <c r="C45" s="58"/>
      <c r="D45" s="113"/>
      <c r="E45" s="101"/>
      <c r="F45" s="114"/>
      <c r="G45" s="98"/>
      <c r="H45" s="70">
        <f>SUM(G43:G44)</f>
        <v>0</v>
      </c>
      <c r="I45"/>
    </row>
    <row r="46" spans="2:9" ht="16.5" thickBot="1">
      <c r="B46" s="73"/>
      <c r="C46" s="115"/>
      <c r="D46" s="116"/>
      <c r="E46" s="117"/>
      <c r="F46" s="118"/>
      <c r="G46" s="98"/>
      <c r="H46" s="70"/>
      <c r="I46"/>
    </row>
    <row r="47" spans="2:9" ht="16.5" thickBot="1">
      <c r="B47" s="120"/>
      <c r="C47" s="121"/>
      <c r="D47" s="122"/>
      <c r="E47" s="123"/>
      <c r="F47" s="124"/>
      <c r="G47" s="125" t="s">
        <v>17</v>
      </c>
      <c r="H47" s="126">
        <f>SUM(H11:H45)</f>
        <v>0</v>
      </c>
      <c r="I47"/>
    </row>
    <row r="48" spans="2:9" ht="15.75">
      <c r="B48" s="127"/>
      <c r="C48" s="128"/>
      <c r="D48" s="129"/>
      <c r="E48" s="129" t="s">
        <v>18</v>
      </c>
      <c r="F48" s="130"/>
      <c r="G48" s="131"/>
      <c r="H48" s="132"/>
      <c r="I48"/>
    </row>
    <row r="49" spans="2:10" ht="15.75">
      <c r="B49" s="127"/>
      <c r="C49" s="128"/>
      <c r="D49" s="129"/>
      <c r="E49" s="133" t="s">
        <v>19</v>
      </c>
      <c r="F49" s="134"/>
      <c r="G49" s="135"/>
      <c r="H49" s="136"/>
    </row>
    <row r="50" spans="2:10" ht="15.75">
      <c r="B50" s="127"/>
      <c r="C50" s="128"/>
      <c r="D50" s="7">
        <v>4.4999999999999998E-2</v>
      </c>
      <c r="E50" s="8" t="s">
        <v>20</v>
      </c>
      <c r="F50" s="5"/>
      <c r="G50" s="9"/>
      <c r="H50" s="10">
        <f>D50*$H$47</f>
        <v>0</v>
      </c>
    </row>
    <row r="51" spans="2:10" ht="15.75">
      <c r="B51" s="127"/>
      <c r="C51" s="128"/>
      <c r="D51" s="7">
        <v>0.03</v>
      </c>
      <c r="E51" s="8" t="s">
        <v>21</v>
      </c>
      <c r="F51" s="5"/>
      <c r="G51" s="4"/>
      <c r="H51" s="10">
        <f t="shared" ref="H51:H57" si="0">D51*$H$47</f>
        <v>0</v>
      </c>
    </row>
    <row r="52" spans="2:10" ht="15.75">
      <c r="B52" s="127"/>
      <c r="C52" s="128"/>
      <c r="D52" s="7">
        <v>2.5000000000000001E-2</v>
      </c>
      <c r="E52" s="8" t="s">
        <v>22</v>
      </c>
      <c r="F52" s="5"/>
      <c r="G52" s="4"/>
      <c r="H52" s="10">
        <f t="shared" si="0"/>
        <v>0</v>
      </c>
    </row>
    <row r="53" spans="2:10" ht="15.75">
      <c r="B53" s="127"/>
      <c r="C53" s="128"/>
      <c r="D53" s="7">
        <v>0.1</v>
      </c>
      <c r="E53" s="8" t="s">
        <v>23</v>
      </c>
      <c r="F53" s="5"/>
      <c r="G53" s="4"/>
      <c r="H53" s="10">
        <f t="shared" si="0"/>
        <v>0</v>
      </c>
    </row>
    <row r="54" spans="2:10" ht="15.75">
      <c r="B54" s="127"/>
      <c r="C54" s="128"/>
      <c r="D54" s="7">
        <v>0.01</v>
      </c>
      <c r="E54" s="8" t="s">
        <v>24</v>
      </c>
      <c r="F54" s="5"/>
      <c r="G54" s="4"/>
      <c r="H54" s="10">
        <f t="shared" si="0"/>
        <v>0</v>
      </c>
    </row>
    <row r="55" spans="2:10" ht="15.75">
      <c r="B55" s="127"/>
      <c r="C55" s="128"/>
      <c r="D55" s="7">
        <v>0.18</v>
      </c>
      <c r="E55" s="8" t="s">
        <v>25</v>
      </c>
      <c r="F55" s="5"/>
      <c r="G55" s="4"/>
      <c r="H55" s="10">
        <f>D55*H53</f>
        <v>0</v>
      </c>
    </row>
    <row r="56" spans="2:10" ht="15.75">
      <c r="B56" s="127"/>
      <c r="C56" s="128"/>
      <c r="D56" s="7">
        <v>0.05</v>
      </c>
      <c r="E56" s="8" t="s">
        <v>26</v>
      </c>
      <c r="F56" s="5"/>
      <c r="G56" s="4"/>
      <c r="H56" s="10">
        <f t="shared" si="0"/>
        <v>0</v>
      </c>
    </row>
    <row r="57" spans="2:10" ht="15.75">
      <c r="B57" s="127"/>
      <c r="C57" s="128"/>
      <c r="D57" s="7">
        <v>1E-3</v>
      </c>
      <c r="E57" s="11" t="s">
        <v>27</v>
      </c>
      <c r="F57" s="11"/>
      <c r="G57" s="12"/>
      <c r="H57" s="10">
        <f t="shared" si="0"/>
        <v>0</v>
      </c>
    </row>
    <row r="58" spans="2:10" ht="15.75">
      <c r="B58" s="127"/>
      <c r="C58" s="128"/>
      <c r="D58" s="137"/>
      <c r="E58" s="138"/>
      <c r="F58" s="134"/>
      <c r="G58" s="131"/>
      <c r="H58" s="139"/>
    </row>
    <row r="59" spans="2:10" ht="15.75">
      <c r="B59" s="127"/>
      <c r="C59" s="128"/>
      <c r="D59" s="137"/>
      <c r="E59" s="138"/>
      <c r="F59" s="134"/>
      <c r="G59" s="131"/>
      <c r="H59" s="139"/>
    </row>
    <row r="60" spans="2:10" ht="15.75">
      <c r="B60" s="127"/>
      <c r="C60" s="128"/>
      <c r="D60" s="137"/>
      <c r="E60" s="138"/>
      <c r="F60" s="134"/>
      <c r="G60" s="131"/>
      <c r="H60" s="139"/>
    </row>
    <row r="61" spans="2:10" ht="16.5" thickBot="1">
      <c r="B61" s="127"/>
      <c r="C61" s="128"/>
      <c r="D61" s="140"/>
      <c r="E61" s="141"/>
      <c r="F61" s="142"/>
      <c r="G61" s="143" t="s">
        <v>28</v>
      </c>
      <c r="H61" s="144">
        <f>SUM(H50:H57)</f>
        <v>0</v>
      </c>
      <c r="I61" s="145"/>
    </row>
    <row r="62" spans="2:10" ht="19.5" thickBot="1">
      <c r="B62" s="146"/>
      <c r="C62" s="147"/>
      <c r="D62" s="148"/>
      <c r="E62" s="149"/>
      <c r="F62" s="150"/>
      <c r="G62" s="151" t="s">
        <v>29</v>
      </c>
      <c r="H62" s="152">
        <f>H47+H61</f>
        <v>0</v>
      </c>
      <c r="I62" s="153"/>
      <c r="J62" s="156"/>
    </row>
    <row r="63" spans="2:10" ht="15.75" customHeight="1">
      <c r="B63" s="157"/>
      <c r="C63" s="157"/>
      <c r="D63" s="13"/>
      <c r="E63" s="14"/>
      <c r="F63" s="13"/>
      <c r="G63" s="15"/>
      <c r="H63" s="6"/>
    </row>
    <row r="64" spans="2:10" ht="15.75">
      <c r="B64" s="155"/>
      <c r="C64" s="155"/>
      <c r="D64" s="3"/>
      <c r="E64" s="3"/>
      <c r="F64" s="3"/>
      <c r="G64" s="5"/>
      <c r="H64" s="11"/>
    </row>
    <row r="65" spans="2:9" ht="15.75" customHeight="1">
      <c r="B65" s="13"/>
      <c r="C65" s="13"/>
      <c r="D65" s="13"/>
      <c r="E65" s="13"/>
      <c r="F65" s="13"/>
      <c r="G65" s="16"/>
      <c r="H65" s="13"/>
    </row>
    <row r="66" spans="2:9" ht="15.75">
      <c r="B66" s="13"/>
      <c r="C66" s="13"/>
      <c r="D66" s="13"/>
      <c r="E66" s="13"/>
      <c r="F66" s="13"/>
      <c r="G66" s="16"/>
      <c r="H66" s="13"/>
    </row>
    <row r="67" spans="2:9" ht="15.75">
      <c r="B67" s="173"/>
      <c r="C67" s="173"/>
      <c r="D67" s="173"/>
      <c r="E67" s="173"/>
      <c r="F67" s="173"/>
      <c r="G67" s="173"/>
      <c r="H67" s="173"/>
      <c r="I67"/>
    </row>
    <row r="68" spans="2:9" ht="15.75">
      <c r="B68" s="174"/>
      <c r="C68" s="174"/>
      <c r="D68" s="174"/>
      <c r="E68" s="174"/>
      <c r="F68" s="174"/>
      <c r="G68" s="174"/>
      <c r="H68" s="174"/>
      <c r="I68"/>
    </row>
    <row r="69" spans="2:9" ht="15.75">
      <c r="B69" s="175"/>
      <c r="C69" s="175"/>
      <c r="D69" s="175"/>
      <c r="E69" s="175"/>
      <c r="F69" s="175"/>
      <c r="G69" s="175"/>
      <c r="H69" s="175"/>
      <c r="I69"/>
    </row>
    <row r="70" spans="2:9">
      <c r="I70"/>
    </row>
    <row r="71" spans="2:9">
      <c r="I71"/>
    </row>
  </sheetData>
  <mergeCells count="8">
    <mergeCell ref="B67:H67"/>
    <mergeCell ref="B68:H68"/>
    <mergeCell ref="B69:H69"/>
    <mergeCell ref="B7:F7"/>
    <mergeCell ref="B1:H1"/>
    <mergeCell ref="B2:H2"/>
    <mergeCell ref="C5:H5"/>
    <mergeCell ref="C6:H6"/>
  </mergeCells>
  <pageMargins left="0.7" right="0.7" top="0.75" bottom="0.75" header="0.3" footer="0.3"/>
  <pageSetup paperSize="9" scale="65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workbookViewId="0">
      <selection activeCell="D14" sqref="D14"/>
    </sheetView>
  </sheetViews>
  <sheetFormatPr baseColWidth="10" defaultRowHeight="15"/>
  <cols>
    <col min="1" max="1" width="25.42578125" customWidth="1"/>
    <col min="2" max="2" width="12.85546875" bestFit="1" customWidth="1"/>
    <col min="3" max="3" width="13.5703125" bestFit="1" customWidth="1"/>
  </cols>
  <sheetData>
    <row r="1" spans="1:4" ht="18.75">
      <c r="A1" s="188" t="s">
        <v>40</v>
      </c>
      <c r="B1" s="189"/>
    </row>
    <row r="2" spans="1:4">
      <c r="A2" s="160" t="s">
        <v>41</v>
      </c>
      <c r="B2" s="160" t="s">
        <v>43</v>
      </c>
      <c r="C2" s="160" t="s">
        <v>44</v>
      </c>
      <c r="D2" s="160" t="s">
        <v>45</v>
      </c>
    </row>
    <row r="3" spans="1:4">
      <c r="A3" s="161" t="s">
        <v>42</v>
      </c>
      <c r="B3" s="162">
        <f>64.5+300.1+117.2+190</f>
        <v>671.8</v>
      </c>
      <c r="C3" s="161">
        <f>(3.9+4.9+6.4+4.6)/4</f>
        <v>4.95</v>
      </c>
      <c r="D3" s="163">
        <f>B3*C3</f>
        <v>3325.41</v>
      </c>
    </row>
    <row r="4" spans="1:4">
      <c r="A4" s="161" t="s">
        <v>46</v>
      </c>
      <c r="B4" s="162">
        <f>70.4+100.9+255+57.2+96.5</f>
        <v>580</v>
      </c>
      <c r="C4" s="161">
        <f>(8.3+8.5)/2</f>
        <v>8.4</v>
      </c>
      <c r="D4" s="163">
        <f t="shared" ref="D4:D12" si="0">B4*C4</f>
        <v>4872</v>
      </c>
    </row>
    <row r="5" spans="1:4">
      <c r="A5" s="161" t="s">
        <v>47</v>
      </c>
      <c r="B5" s="162">
        <f>27+60.7+140.7+140.6+304</f>
        <v>673</v>
      </c>
      <c r="C5" s="161">
        <f>(5.8+8.2+6.9+6.2+6.5)/5</f>
        <v>6.72</v>
      </c>
      <c r="D5" s="163">
        <f t="shared" si="0"/>
        <v>4522.5600000000004</v>
      </c>
    </row>
    <row r="6" spans="1:4">
      <c r="A6" s="161" t="s">
        <v>48</v>
      </c>
      <c r="B6" s="162">
        <f>675</f>
        <v>675</v>
      </c>
      <c r="C6" s="162">
        <f>(5.5+6.9+7.8+8.4+9+6.8+7.9)/7</f>
        <v>7.47</v>
      </c>
      <c r="D6" s="163">
        <f t="shared" si="0"/>
        <v>5042.25</v>
      </c>
    </row>
    <row r="7" spans="1:4">
      <c r="A7" s="161" t="s">
        <v>49</v>
      </c>
      <c r="B7" s="162">
        <f>58.7</f>
        <v>58.7</v>
      </c>
      <c r="C7" s="161">
        <v>8.5</v>
      </c>
      <c r="D7" s="163">
        <f t="shared" si="0"/>
        <v>498.95</v>
      </c>
    </row>
    <row r="8" spans="1:4">
      <c r="A8" s="161" t="s">
        <v>50</v>
      </c>
      <c r="B8" s="162">
        <f>48.2+52.7+17.7+56+68.6+53+74.6</f>
        <v>370.8</v>
      </c>
      <c r="C8" s="161">
        <f>(8.6+7.6+5.6+5.3)/4</f>
        <v>6.7750000000000004</v>
      </c>
      <c r="D8" s="163">
        <f t="shared" si="0"/>
        <v>2512.17</v>
      </c>
    </row>
    <row r="9" spans="1:4">
      <c r="A9" s="161" t="s">
        <v>51</v>
      </c>
      <c r="B9" s="162">
        <f>25.6+36.3+95</f>
        <v>156.9</v>
      </c>
      <c r="C9" s="161">
        <f>(8.3+8.8+5.4)/3</f>
        <v>7.5</v>
      </c>
      <c r="D9" s="163">
        <f t="shared" si="0"/>
        <v>1176.75</v>
      </c>
    </row>
    <row r="10" spans="1:4">
      <c r="A10" s="161" t="s">
        <v>52</v>
      </c>
      <c r="B10" s="162">
        <f>38+31+39.8+26.9+35.7</f>
        <v>171.4</v>
      </c>
      <c r="C10" s="161">
        <f>(9+8.5+5+5.8+4.7)/5</f>
        <v>6.6</v>
      </c>
      <c r="D10" s="163">
        <f t="shared" si="0"/>
        <v>1131.24</v>
      </c>
    </row>
    <row r="11" spans="1:4">
      <c r="A11" s="161" t="s">
        <v>53</v>
      </c>
      <c r="B11" s="162">
        <f>30.6+34.7</f>
        <v>65.3</v>
      </c>
      <c r="C11" s="161">
        <f>(8.3+8.8)/2</f>
        <v>8.5500000000000007</v>
      </c>
      <c r="D11" s="163">
        <f t="shared" si="0"/>
        <v>558.32000000000005</v>
      </c>
    </row>
    <row r="12" spans="1:4">
      <c r="A12" s="161" t="s">
        <v>54</v>
      </c>
      <c r="B12" s="162">
        <v>19</v>
      </c>
      <c r="C12" s="161">
        <v>5.3</v>
      </c>
      <c r="D12" s="163">
        <f t="shared" si="0"/>
        <v>100.7</v>
      </c>
    </row>
    <row r="13" spans="1:4">
      <c r="B13" s="164">
        <f>SUM(B3:B12)</f>
        <v>3441.9</v>
      </c>
      <c r="D13" s="2">
        <f>SUM(D3:D12)</f>
        <v>23740.35</v>
      </c>
    </row>
  </sheetData>
  <mergeCells count="1">
    <mergeCell ref="A1: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LEVANTAMIENTO 30 DE MAYO</vt:lpstr>
      <vt:lpstr>METRICAS</vt:lpstr>
      <vt:lpstr>'LEVANTAMIENTO 30 DE MAYO'!Área_de_impresión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Erick R. Vasquez P.</dc:creator>
  <cp:lastModifiedBy>yahaira cabrera</cp:lastModifiedBy>
  <cp:lastPrinted>2018-06-18T13:54:55Z</cp:lastPrinted>
  <dcterms:created xsi:type="dcterms:W3CDTF">2018-03-14T16:02:16Z</dcterms:created>
  <dcterms:modified xsi:type="dcterms:W3CDTF">2018-06-27T20:57:14Z</dcterms:modified>
</cp:coreProperties>
</file>