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fso\Dropbox\ConstruCosto.do\PRODUCCION\Archivos a subir\ENE18\"/>
    </mc:Choice>
  </mc:AlternateContent>
  <bookViews>
    <workbookView xWindow="-165" yWindow="-45" windowWidth="11070" windowHeight="11415" tabRatio="810" xr2:uid="{00000000-000D-0000-FFFF-FFFF00000000}"/>
  </bookViews>
  <sheets>
    <sheet name="PRES APTOS" sheetId="7" r:id="rId1"/>
  </sheets>
  <definedNames>
    <definedName name="_xlnm.Print_Area" localSheetId="0">'PRES APTOS'!$A$1:$G$266</definedName>
    <definedName name="_xlnm.Print_Titles" localSheetId="0">'PRES APTOS'!$1:$9</definedName>
  </definedNames>
  <calcPr calcId="171027"/>
</workbook>
</file>

<file path=xl/calcChain.xml><?xml version="1.0" encoding="utf-8"?>
<calcChain xmlns="http://schemas.openxmlformats.org/spreadsheetml/2006/main">
  <c r="F187" i="7" l="1"/>
  <c r="A214" i="7"/>
  <c r="F233" i="7"/>
  <c r="F224" i="7"/>
  <c r="F156" i="7"/>
  <c r="F155" i="7"/>
  <c r="F177" i="7"/>
  <c r="F176" i="7"/>
  <c r="F180" i="7"/>
  <c r="F162" i="7"/>
  <c r="A238" i="7"/>
  <c r="A239" i="7" s="1"/>
  <c r="A240" i="7" s="1"/>
  <c r="A241" i="7" s="1"/>
  <c r="A242" i="7" s="1"/>
  <c r="F157" i="7"/>
  <c r="F159" i="7"/>
  <c r="F158" i="7"/>
  <c r="F160" i="7"/>
  <c r="F161" i="7"/>
  <c r="A143" i="7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F150" i="7"/>
  <c r="F147" i="7"/>
  <c r="F146" i="7"/>
  <c r="F232" i="7"/>
  <c r="F227" i="7"/>
  <c r="F223" i="7"/>
  <c r="F80" i="7"/>
  <c r="A217" i="7"/>
  <c r="F228" i="7"/>
  <c r="F222" i="7"/>
  <c r="F221" i="7"/>
  <c r="F220" i="7"/>
  <c r="A220" i="7"/>
  <c r="A221" i="7" s="1"/>
  <c r="A222" i="7" s="1"/>
  <c r="A223" i="7" s="1"/>
  <c r="A224" i="7" s="1"/>
  <c r="A225" i="7" s="1"/>
  <c r="A226" i="7" s="1"/>
  <c r="A227" i="7" s="1"/>
  <c r="A228" i="7" s="1"/>
  <c r="F231" i="7"/>
  <c r="A231" i="7"/>
  <c r="A232" i="7" s="1"/>
  <c r="A233" i="7" s="1"/>
  <c r="A234" i="7" s="1"/>
  <c r="A235" i="7" s="1"/>
  <c r="A211" i="7"/>
  <c r="A206" i="7"/>
  <c r="A207" i="7" s="1"/>
  <c r="A208" i="7" s="1"/>
  <c r="A201" i="7"/>
  <c r="A202" i="7" s="1"/>
  <c r="A203" i="7" s="1"/>
  <c r="A16" i="7"/>
  <c r="A17" i="7" s="1"/>
  <c r="A18" i="7" s="1"/>
  <c r="A19" i="7" s="1"/>
  <c r="A20" i="7" s="1"/>
  <c r="A21" i="7" s="1"/>
  <c r="F19" i="7"/>
  <c r="F18" i="7"/>
  <c r="A165" i="7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39" i="7"/>
  <c r="A140" i="7" s="1"/>
  <c r="A135" i="7"/>
  <c r="A136" i="7" s="1"/>
  <c r="A132" i="7"/>
  <c r="A111" i="7"/>
  <c r="A112" i="7" s="1"/>
  <c r="A113" i="7" s="1"/>
  <c r="A114" i="7" s="1"/>
  <c r="A115" i="7" s="1"/>
  <c r="A186" i="7"/>
  <c r="A187" i="7" s="1"/>
  <c r="A183" i="7"/>
  <c r="A126" i="7"/>
  <c r="A127" i="7" s="1"/>
  <c r="A128" i="7" s="1"/>
  <c r="A129" i="7" s="1"/>
  <c r="A118" i="7"/>
  <c r="A119" i="7" s="1"/>
  <c r="A120" i="7" s="1"/>
  <c r="A121" i="7" s="1"/>
  <c r="A122" i="7" s="1"/>
  <c r="A123" i="7" s="1"/>
  <c r="A104" i="7"/>
  <c r="A105" i="7" s="1"/>
  <c r="A106" i="7" s="1"/>
  <c r="A107" i="7" s="1"/>
  <c r="A108" i="7" s="1"/>
  <c r="A101" i="7"/>
  <c r="A89" i="7"/>
  <c r="A90" i="7" s="1"/>
  <c r="A91" i="7" s="1"/>
  <c r="A92" i="7" s="1"/>
  <c r="A93" i="7" s="1"/>
  <c r="A94" i="7" s="1"/>
  <c r="A95" i="7" s="1"/>
  <c r="A96" i="7" s="1"/>
  <c r="A97" i="7" s="1"/>
  <c r="A98" i="7" s="1"/>
  <c r="A72" i="7"/>
  <c r="A75" i="7"/>
  <c r="A68" i="7"/>
  <c r="A69" i="7" s="1"/>
  <c r="A57" i="7"/>
  <c r="A58" i="7" s="1"/>
  <c r="A46" i="7"/>
  <c r="A47" i="7" s="1"/>
  <c r="A48" i="7" s="1"/>
  <c r="A49" i="7" s="1"/>
  <c r="A50" i="7" s="1"/>
  <c r="A51" i="7" s="1"/>
  <c r="A52" i="7" s="1"/>
  <c r="A53" i="7" s="1"/>
  <c r="A54" i="7" s="1"/>
  <c r="A30" i="7"/>
  <c r="A31" i="7" s="1"/>
  <c r="A32" i="7" s="1"/>
  <c r="A33" i="7" s="1"/>
  <c r="A34" i="7" s="1"/>
  <c r="A35" i="7" s="1"/>
  <c r="A36" i="7" s="1"/>
  <c r="A37" i="7" s="1"/>
  <c r="A38" i="7" s="1"/>
  <c r="A39" i="7" s="1"/>
  <c r="F81" i="7"/>
  <c r="F78" i="7"/>
  <c r="A78" i="7"/>
  <c r="A79" i="7" s="1"/>
  <c r="A80" i="7" s="1"/>
  <c r="A81" i="7" s="1"/>
  <c r="A82" i="7" s="1"/>
  <c r="A61" i="7"/>
  <c r="A62" i="7" s="1"/>
  <c r="A63" i="7" s="1"/>
  <c r="A64" i="7" s="1"/>
  <c r="A65" i="7" s="1"/>
  <c r="A24" i="7"/>
  <c r="A25" i="7" s="1"/>
  <c r="A26" i="7" s="1"/>
  <c r="A27" i="7" s="1"/>
  <c r="F13" i="7"/>
  <c r="G13" i="7" s="1"/>
  <c r="A13" i="7"/>
  <c r="F16" i="7"/>
  <c r="F208" i="7" l="1"/>
  <c r="F20" i="7"/>
  <c r="F129" i="7"/>
  <c r="F26" i="7"/>
  <c r="F234" i="7"/>
  <c r="F135" i="7"/>
  <c r="F79" i="7"/>
  <c r="F217" i="7"/>
  <c r="G217" i="7" s="1"/>
  <c r="F136" i="7"/>
  <c r="F126" i="7"/>
  <c r="F72" i="7"/>
  <c r="G72" i="7" s="1"/>
  <c r="F127" i="7"/>
  <c r="F186" i="7" l="1"/>
  <c r="G187" i="7" s="1"/>
  <c r="F132" i="7"/>
  <c r="G132" i="7" s="1"/>
  <c r="F128" i="7"/>
  <c r="G129" i="7" s="1"/>
  <c r="G136" i="7"/>
  <c r="F21" i="7" l="1"/>
  <c r="F91" i="7" l="1"/>
  <c r="F54" i="7"/>
  <c r="F33" i="7"/>
  <c r="F98" i="7"/>
  <c r="F75" i="7"/>
  <c r="G75" i="7" s="1"/>
  <c r="F24" i="7"/>
  <c r="F25" i="7" l="1"/>
  <c r="F94" i="7"/>
  <c r="F112" i="7"/>
  <c r="F34" i="7"/>
  <c r="F32" i="7"/>
  <c r="F111" i="7"/>
  <c r="F36" i="7"/>
  <c r="F115" i="7"/>
  <c r="F171" i="7"/>
  <c r="F170" i="7"/>
  <c r="F169" i="7"/>
  <c r="F166" i="7"/>
  <c r="F172" i="7"/>
  <c r="F183" i="7"/>
  <c r="G183" i="7" s="1"/>
  <c r="F153" i="7"/>
  <c r="F68" i="7"/>
  <c r="F96" i="7"/>
  <c r="F48" i="7"/>
  <c r="F53" i="7"/>
  <c r="F214" i="7"/>
  <c r="G214" i="7" s="1"/>
  <c r="F97" i="7"/>
  <c r="F51" i="7"/>
  <c r="F17" i="7"/>
  <c r="G21" i="7" s="1"/>
  <c r="F167" i="7"/>
  <c r="F173" i="7"/>
  <c r="F211" i="7"/>
  <c r="G211" i="7" s="1"/>
  <c r="F114" i="7"/>
  <c r="F82" i="7"/>
  <c r="G82" i="7" s="1"/>
  <c r="F165" i="7"/>
  <c r="F90" i="7"/>
  <c r="F168" i="7"/>
  <c r="F93" i="7" l="1"/>
  <c r="F50" i="7"/>
  <c r="F46" i="7"/>
  <c r="F89" i="7"/>
  <c r="F64" i="7"/>
  <c r="F121" i="7"/>
  <c r="F61" i="7"/>
  <c r="F39" i="7"/>
  <c r="F179" i="7"/>
  <c r="F38" i="7"/>
  <c r="F139" i="7"/>
  <c r="F174" i="7"/>
  <c r="F175" i="7"/>
  <c r="F178" i="7"/>
  <c r="F113" i="7"/>
  <c r="G115" i="7" s="1"/>
  <c r="F63" i="7"/>
  <c r="F37" i="7"/>
  <c r="F47" i="7"/>
  <c r="F27" i="7"/>
  <c r="G27" i="7" s="1"/>
  <c r="F203" i="7"/>
  <c r="F104" i="7" l="1"/>
  <c r="F120" i="7"/>
  <c r="F92" i="7"/>
  <c r="F49" i="7"/>
  <c r="F107" i="7"/>
  <c r="F122" i="7"/>
  <c r="F30" i="7"/>
  <c r="F143" i="7"/>
  <c r="F148" i="7"/>
  <c r="F145" i="7"/>
  <c r="F35" i="7"/>
  <c r="F201" i="7"/>
  <c r="G180" i="7"/>
  <c r="F144" i="7"/>
  <c r="F202" i="7"/>
  <c r="F106" i="7"/>
  <c r="F31" i="7"/>
  <c r="F62" i="7"/>
  <c r="F65" i="7"/>
  <c r="F149" i="7"/>
  <c r="F69" i="7" l="1"/>
  <c r="G69" i="7" s="1"/>
  <c r="F154" i="7"/>
  <c r="G203" i="7"/>
  <c r="G39" i="7"/>
  <c r="G41" i="7" s="1"/>
  <c r="G65" i="7"/>
  <c r="F105" i="7"/>
  <c r="F108" i="7"/>
  <c r="F151" i="7"/>
  <c r="F123" i="7" l="1"/>
  <c r="F95" i="7"/>
  <c r="G98" i="7" s="1"/>
  <c r="F206" i="7"/>
  <c r="F152" i="7"/>
  <c r="G162" i="7" s="1"/>
  <c r="F119" i="7"/>
  <c r="F118" i="7"/>
  <c r="G108" i="7"/>
  <c r="F58" i="7"/>
  <c r="F57" i="7"/>
  <c r="F140" i="7" l="1"/>
  <c r="G140" i="7" s="1"/>
  <c r="F235" i="7"/>
  <c r="G235" i="7" s="1"/>
  <c r="F52" i="7"/>
  <c r="G54" i="7" s="1"/>
  <c r="G123" i="7"/>
  <c r="F207" i="7"/>
  <c r="G208" i="7" s="1"/>
  <c r="G58" i="7"/>
  <c r="F101" i="7"/>
  <c r="G101" i="7" s="1"/>
  <c r="G84" i="7" l="1"/>
  <c r="G189" i="7"/>
  <c r="G191" i="7" s="1"/>
  <c r="G193" i="7" s="1"/>
  <c r="G195" i="7" s="1"/>
  <c r="G197" i="7" s="1"/>
  <c r="F226" i="7"/>
  <c r="F240" i="7" l="1"/>
  <c r="F225" i="7"/>
  <c r="G228" i="7" s="1"/>
  <c r="F241" i="7" l="1"/>
  <c r="F239" i="7"/>
  <c r="F238" i="7"/>
  <c r="F242" i="7" l="1"/>
  <c r="G242" i="7" s="1"/>
  <c r="G245" i="7" s="1"/>
  <c r="G247" i="7" l="1"/>
  <c r="G254" i="7" s="1"/>
  <c r="G251" i="7" l="1"/>
  <c r="G255" i="7"/>
  <c r="G250" i="7"/>
  <c r="G253" i="7"/>
  <c r="G252" i="7"/>
  <c r="G256" i="7"/>
  <c r="G258" i="7" l="1"/>
  <c r="G260" i="7" s="1"/>
  <c r="G262" i="7" s="1"/>
</calcChain>
</file>

<file path=xl/sharedStrings.xml><?xml version="1.0" encoding="utf-8"?>
<sst xmlns="http://schemas.openxmlformats.org/spreadsheetml/2006/main" count="384" uniqueCount="207">
  <si>
    <t>UND</t>
  </si>
  <si>
    <t>M3</t>
  </si>
  <si>
    <t>M2</t>
  </si>
  <si>
    <t>ML</t>
  </si>
  <si>
    <t>P2</t>
  </si>
  <si>
    <t>PA</t>
  </si>
  <si>
    <t>PU</t>
  </si>
  <si>
    <t>SUBTOTAL</t>
  </si>
  <si>
    <t>M3E</t>
  </si>
  <si>
    <t>INSTALACIONES ELECTRICAS</t>
  </si>
  <si>
    <t>%</t>
  </si>
  <si>
    <t>PISOS</t>
  </si>
  <si>
    <t>VENTANAS</t>
  </si>
  <si>
    <t>Interruptor Tres Vías</t>
  </si>
  <si>
    <t>MOVIMIENTOS DE TIERRA</t>
  </si>
  <si>
    <t>PRESUPUESTO GENERAL POR PARTIDAS</t>
  </si>
  <si>
    <t>A.-</t>
  </si>
  <si>
    <t>COSTOS DIRECTOS</t>
  </si>
  <si>
    <t>Santo Domingo, D.N., Rep. Dominicana</t>
  </si>
  <si>
    <t>NO</t>
  </si>
  <si>
    <t>PARTIDAS</t>
  </si>
  <si>
    <t>CANT.</t>
  </si>
  <si>
    <t>UNIDAD</t>
  </si>
  <si>
    <t>VALOR</t>
  </si>
  <si>
    <t>TRABAJOS PRELIMINARES</t>
  </si>
  <si>
    <t>TOTAL COSTOS DIRECTOS</t>
  </si>
  <si>
    <t>B.-</t>
  </si>
  <si>
    <t>COSTOS INDIRECTOS</t>
  </si>
  <si>
    <t>Dirección técnica y responsabilidad</t>
  </si>
  <si>
    <t>Gastos administrativos</t>
  </si>
  <si>
    <t>Transporte</t>
  </si>
  <si>
    <t>Seguros y Fianzas</t>
  </si>
  <si>
    <t>Fondo de Pensión y Jubilación</t>
  </si>
  <si>
    <t>Personal Fijo en Obra</t>
  </si>
  <si>
    <t>TOTAL COSTOS INDIRECTOS</t>
  </si>
  <si>
    <t xml:space="preserve">TOTAL GENERAL </t>
  </si>
  <si>
    <t xml:space="preserve">Notas </t>
  </si>
  <si>
    <t>URBANIZACION REAL - SANTO DOMINGO, DISTRITO NACIONAL</t>
  </si>
  <si>
    <t>TRABAJOS PRELIMINARES Y BAJO NIVEL DE PISO</t>
  </si>
  <si>
    <t>I.-</t>
  </si>
  <si>
    <t>II.-</t>
  </si>
  <si>
    <t>DEMOLICIONES</t>
  </si>
  <si>
    <t>Demolición, carga y bote de vivienda existente en terreno</t>
  </si>
  <si>
    <t>Charrancha y replanteo</t>
  </si>
  <si>
    <t>Letrero en obra - Valla Publicitaria</t>
  </si>
  <si>
    <t>SUB-TOTAL TRABAJOS PRELIMINARES Y BNP</t>
  </si>
  <si>
    <t>Carga y bote de material sobrante excav.</t>
  </si>
  <si>
    <t>Relleno de reposición en fundaciones</t>
  </si>
  <si>
    <t>NIVEL N1 - PARQUEOS GENERALES</t>
  </si>
  <si>
    <t>HORMIGON ARMADO</t>
  </si>
  <si>
    <t>Zapatas aisladas Z1</t>
  </si>
  <si>
    <t>Zapatas aisladas Z2</t>
  </si>
  <si>
    <t>Platea de ascensores P1</t>
  </si>
  <si>
    <t>Columnas C1</t>
  </si>
  <si>
    <t>Columnas C2</t>
  </si>
  <si>
    <t>Columnas C3</t>
  </si>
  <si>
    <t>Muros Estructurales M1</t>
  </si>
  <si>
    <t xml:space="preserve">Fumigación general </t>
  </si>
  <si>
    <t>Rampas de Escaleras</t>
  </si>
  <si>
    <t>Losa Estructural maciza de 0.12m</t>
  </si>
  <si>
    <t>Losa Estructural aligerada de 0.20m</t>
  </si>
  <si>
    <t>Vuelo en Losa Estructural maciza de 0.12m</t>
  </si>
  <si>
    <t>MAMPOSTERIA</t>
  </si>
  <si>
    <t>Zapatas de muros de 6" de 0.45m x 0.25m</t>
  </si>
  <si>
    <t>Muros de 6" con bastones 3/8"@0.80m</t>
  </si>
  <si>
    <t>Zapatas de muros de 8" de 0.60m x 0.25m</t>
  </si>
  <si>
    <t>TERMINACIONES DE SUPERFICIE</t>
  </si>
  <si>
    <t>Fraguache en elementos H.A.</t>
  </si>
  <si>
    <t>Empañete de mezcla maestreado en paredes interiores</t>
  </si>
  <si>
    <t>Empañete de mezcla maestreado en techos</t>
  </si>
  <si>
    <t>Empañete de mezcla maestreado en vigas y columnas estructurales</t>
  </si>
  <si>
    <t>Cantos y mochetas</t>
  </si>
  <si>
    <t>Piso de parqueo general en Hormigón Armado pulido de espesor 0.15m</t>
  </si>
  <si>
    <t>Piso en lobby en Porcelanato Super White 0.50m x 0.50m anti-manchas</t>
  </si>
  <si>
    <t xml:space="preserve">PINTURA </t>
  </si>
  <si>
    <t>Pintura Acrilica interior en parede y techos</t>
  </si>
  <si>
    <t>MISCELANEOS PARQUEOS</t>
  </si>
  <si>
    <t>Motores para portones</t>
  </si>
  <si>
    <t>PUERTAS</t>
  </si>
  <si>
    <t>Puerta en vidrio flotante en entrada principal Lobby</t>
  </si>
  <si>
    <t>SUB-TOTAL NIVEL N1 PARQUEOS GENERALES</t>
  </si>
  <si>
    <t>Paragomas en parqueos</t>
  </si>
  <si>
    <t>C.-</t>
  </si>
  <si>
    <t>NIVEL N2 - 1ER NIVEL APTOS</t>
  </si>
  <si>
    <t>Dinteles D1</t>
  </si>
  <si>
    <t xml:space="preserve">REVESTIMIENTOS </t>
  </si>
  <si>
    <t>Cerámica en paredes baño principal</t>
  </si>
  <si>
    <t>Ceramica en paredes baños comunes</t>
  </si>
  <si>
    <t>Ceramica en paredes baños visita</t>
  </si>
  <si>
    <t>Ceramica en paredes cocinas</t>
  </si>
  <si>
    <t>Cerámicas en paredes lavado y servicio</t>
  </si>
  <si>
    <t>Piso cerámica en baño principal</t>
  </si>
  <si>
    <t>Piso cerámica en baño común</t>
  </si>
  <si>
    <t>Piso cerámica en baño visita</t>
  </si>
  <si>
    <t>Piso en apartamentos Porcelanato Super White 0.50m x 0.50m anti-manchas</t>
  </si>
  <si>
    <t>Puerta corredera en aluminio blanco y vidrio bluegreen en balcones</t>
  </si>
  <si>
    <t>Ventanas corredera en Aluminio blanco y vidrio Bluegreen P65</t>
  </si>
  <si>
    <t>COCINA</t>
  </si>
  <si>
    <t>Cocina Modular Importada - Gabinetes de piso y pared</t>
  </si>
  <si>
    <t xml:space="preserve">Tope en granito natural </t>
  </si>
  <si>
    <t>ESCALERA</t>
  </si>
  <si>
    <t>Huellas y contrahuellas en Porcelanato Super White anti-manchas</t>
  </si>
  <si>
    <t>Descansos en Porcelanato Super White 0.50m x 0.50m anti-manchas</t>
  </si>
  <si>
    <t>INSTALACIONES SANITARIAS</t>
  </si>
  <si>
    <t>M3C</t>
  </si>
  <si>
    <t>PL</t>
  </si>
  <si>
    <t>TERMINACIONES DE TECHO</t>
  </si>
  <si>
    <t>MISCELANEOS</t>
  </si>
  <si>
    <t>Topografía General - Levantamiento planimétrico y altímetrico</t>
  </si>
  <si>
    <t>Replanteo Topografico zapatas</t>
  </si>
  <si>
    <t>Replanteo Topografico Columnas y muros</t>
  </si>
  <si>
    <t>Zapatas rampa escaleras</t>
  </si>
  <si>
    <t>Pintura Acrilica interior en paredes y techos</t>
  </si>
  <si>
    <t>SUB-TOTAL NIVEL N2 - 1ER NIVEL APTOS</t>
  </si>
  <si>
    <t>EXTERIORES, TERMINACIONES DE TECHO Y MISCELANEOS</t>
  </si>
  <si>
    <t>TERMINACIONES DE SUPERFICIE EXT.</t>
  </si>
  <si>
    <t>Empañete de mezcla maestreado en exteriores con andamios</t>
  </si>
  <si>
    <t>Fino de techo plano</t>
  </si>
  <si>
    <t>Zabaletas de techo</t>
  </si>
  <si>
    <t>Impermeabilizante en lona asfáltica 3mm</t>
  </si>
  <si>
    <t>PINTURA EXTERIOR</t>
  </si>
  <si>
    <t>Pintura Acrilica exterior</t>
  </si>
  <si>
    <t>ASCENSOR</t>
  </si>
  <si>
    <t>Aceras exteriores estampadas</t>
  </si>
  <si>
    <t>Pintura y delimitacion de parqueos tipo ii</t>
  </si>
  <si>
    <t>Portones en hierro forjado y puerta peatonal</t>
  </si>
  <si>
    <t>Excavaciones sanitarias</t>
  </si>
  <si>
    <t>Tuberías de arrastre AN</t>
  </si>
  <si>
    <t>Muros de 8" con bastones 3/8"@0.80m en verja frontal y perimetral</t>
  </si>
  <si>
    <t>Zocalos en apartamentos Porcelanato Super White 0.50m x 0.50m anti-manchas</t>
  </si>
  <si>
    <t>Plafones PVC en baños y lavado</t>
  </si>
  <si>
    <t>Tuberías alimentacion agua potable</t>
  </si>
  <si>
    <t>Cisterna 8,000 gals</t>
  </si>
  <si>
    <t>Cámara Séptica 3 cámaras</t>
  </si>
  <si>
    <t>Pozo filtrante 8"</t>
  </si>
  <si>
    <t>Pozo extracción agua en 8" y suministro e instalación bomba sumergible</t>
  </si>
  <si>
    <t>Transformador Pad Mounted 225KVA</t>
  </si>
  <si>
    <t>Excavaciones eléctricas</t>
  </si>
  <si>
    <t>Panel de contadores</t>
  </si>
  <si>
    <t>Tuberías y alimentaciones eléctricas</t>
  </si>
  <si>
    <t>SUB-TOTAL EXTERIORES Y MISCELANEOS</t>
  </si>
  <si>
    <t>Vigas Estructurales Analisis Ponderado</t>
  </si>
  <si>
    <t>Relleno compactado de granzote fino 0.20m</t>
  </si>
  <si>
    <t>EMPRESA CONSTRUCTORA S.A.</t>
  </si>
  <si>
    <t>EC S.A.</t>
  </si>
  <si>
    <t>CONSTRUCCION TORRE DE APARTAMENTOS - 5N APTOS (2 APTOS DE 140M2xNIVEL)  - 1N PARQUEO (571.50M2)</t>
  </si>
  <si>
    <t>Excavaciones de fundaciones compresor</t>
  </si>
  <si>
    <t>Mueble de lavamanos hidrófugo de 0.50m con espejo y mezcladora monomando en baño visitas</t>
  </si>
  <si>
    <t>Inodoros Sadosa Standard para baño prinicipal, común y visitas</t>
  </si>
  <si>
    <t>Inodoro taino con tapa blanco para baños de servicio</t>
  </si>
  <si>
    <t>Mueble de lavamanos hidrófugo de 1.00m con espejo y mezcladora monomando en baño principal</t>
  </si>
  <si>
    <t>Mueble de lavamanos hidrófugo de 0.80m con espejo y mezcladora monomando en baño común</t>
  </si>
  <si>
    <t>Lavamanos taino blanco con llave sencilla en baños de servicio</t>
  </si>
  <si>
    <t>Lavadero de granito sencillo con llave de chorro de 1/2"</t>
  </si>
  <si>
    <t>Salidas AP para lavadora con llave de chorro 1/2"</t>
  </si>
  <si>
    <t>Desagues de piso en acero inoxidable (baños, duchas, lavado, balcon, servicio)</t>
  </si>
  <si>
    <t>Mezcladoras de Duchas de superficie en bañeras baño principal y común</t>
  </si>
  <si>
    <t>Duchas con llave sencilla en bañeras de servicio</t>
  </si>
  <si>
    <t>Bajantes 4" sanitarios</t>
  </si>
  <si>
    <t>Bajantes 3" sanitarios</t>
  </si>
  <si>
    <t>Bajantes 4" pluviales</t>
  </si>
  <si>
    <t>Columna de alimentación PVC SCH-80 2"</t>
  </si>
  <si>
    <t>Red de desague sanitario por nivel en PVC Drenaje</t>
  </si>
  <si>
    <t>Red de distribución por nivel en tubería polietileno 18mm con manifold de 12 circuitos / apto.</t>
  </si>
  <si>
    <t>Cortinas fijas en vidrio templado en piletas de 0.90m</t>
  </si>
  <si>
    <t>SUBIDA DE MATERIALES</t>
  </si>
  <si>
    <t>Subida de materiales a Nivel 2</t>
  </si>
  <si>
    <t>Subida de materiales a Nivel 3</t>
  </si>
  <si>
    <t>Subida de materiales a Nivel 4</t>
  </si>
  <si>
    <t>Subida de materiales a Nivel 5</t>
  </si>
  <si>
    <t>Subida de materiales a Nivel 6</t>
  </si>
  <si>
    <t>Suministro e instalación Ascensor de 6 paradas y 8 personas Todo Costo</t>
  </si>
  <si>
    <t>Suministro e instalacion Planta Eléctrica 150KV y transfer automatico</t>
  </si>
  <si>
    <t>SUB-TOTAL NIVEL N3 - 2DO NIVEL APTOS</t>
  </si>
  <si>
    <t>SUB-TOTAL NIVEL N4 - 3ER NIVEL APTOS</t>
  </si>
  <si>
    <t>SUB-TOTAL NIVEL N5 - 4TO NIVEL APTOS</t>
  </si>
  <si>
    <t>SUB-TOTAL NIVEL N6 - 5TO NIVEL APTOS</t>
  </si>
  <si>
    <t>Puerta entrada principal en Roble Alemán</t>
  </si>
  <si>
    <t>Puertas interiores en Roble Alemán</t>
  </si>
  <si>
    <t>Puertas de closets Roble Alemán</t>
  </si>
  <si>
    <t>Diseños y aprobaciones</t>
  </si>
  <si>
    <t>Luces cenitales</t>
  </si>
  <si>
    <t>Interruptores sencillos</t>
  </si>
  <si>
    <t>Interruptores dobles</t>
  </si>
  <si>
    <t>Interruptores triples</t>
  </si>
  <si>
    <t>Tomacorrientes doble 110v</t>
  </si>
  <si>
    <t>Tomacorriente 220v</t>
  </si>
  <si>
    <t>Interrruptor Timbre</t>
  </si>
  <si>
    <t>Salida Timbre</t>
  </si>
  <si>
    <t>Salida Telefonos</t>
  </si>
  <si>
    <t>Salidas Cable</t>
  </si>
  <si>
    <t>Registro Telefonos</t>
  </si>
  <si>
    <t>Registro Cable TV</t>
  </si>
  <si>
    <t>Calentador eléctrico de línea</t>
  </si>
  <si>
    <t>Alimentación eléctrica general</t>
  </si>
  <si>
    <t>Paneles de breakers 24 circuitos</t>
  </si>
  <si>
    <t>Salidas de Gas Propano polietileno 12mm</t>
  </si>
  <si>
    <t>Columnas de alimentación polietileno 12mm</t>
  </si>
  <si>
    <t>Suministro e instalacion Bomba de agua 5HP con tanque hidroneumatico y fittings y bomba de emergencia 3HP</t>
  </si>
  <si>
    <t>Instalaciones suministro Gas Propano en 1er nivel y manifold de distribución con llaves de paso por apartamento</t>
  </si>
  <si>
    <t>D.-</t>
  </si>
  <si>
    <t>PISOS EXTERIORES APTOS N2</t>
  </si>
  <si>
    <t>Pisos de exteriores en terrazas aptos N2</t>
  </si>
  <si>
    <t>1.- 8 unds de Aptos de 140M2 = 1,120M2 + 2 und aptos 182.50M2 (Nivel N2) = 365M2  TOTAL GENERAL NETO = 1,485m2</t>
  </si>
  <si>
    <t>TOTAL COSTO POR M2 APARTAMENTOS (1,485M2)</t>
  </si>
  <si>
    <t>Barandas en balcones en hierro forjado</t>
  </si>
  <si>
    <t xml:space="preserve">                  Fecha: Enero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</si>
</sst>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5" formatCode="&quot;RD$&quot;#,##0.00"/>
    <numFmt numFmtId="168" formatCode="[$RD$-1C0A]#,##0.00"/>
  </numFmts>
  <fonts count="2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color indexed="64"/>
      <name val="Verdana"/>
      <family val="2"/>
    </font>
    <font>
      <b/>
      <sz val="10"/>
      <color indexed="64"/>
      <name val="Verdana"/>
      <family val="2"/>
    </font>
    <font>
      <b/>
      <sz val="10"/>
      <color indexed="10"/>
      <name val="Verdana"/>
      <family val="2"/>
    </font>
    <font>
      <b/>
      <sz val="13"/>
      <color indexed="56"/>
      <name val="Verdana"/>
      <family val="2"/>
    </font>
    <font>
      <b/>
      <sz val="13"/>
      <color indexed="64"/>
      <name val="Verdana"/>
      <family val="2"/>
    </font>
    <font>
      <sz val="10"/>
      <name val="Verdana"/>
      <family val="2"/>
    </font>
    <font>
      <b/>
      <sz val="11"/>
      <color indexed="56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30"/>
      <name val="Verdana"/>
      <family val="2"/>
    </font>
    <font>
      <sz val="10"/>
      <color indexed="64"/>
      <name val="Tahoma"/>
      <family val="2"/>
    </font>
    <font>
      <b/>
      <sz val="11"/>
      <color indexed="10"/>
      <name val="Verdana"/>
      <family val="2"/>
    </font>
    <font>
      <sz val="12"/>
      <color indexed="64"/>
      <name val="Verdana"/>
      <family val="2"/>
    </font>
    <font>
      <b/>
      <sz val="10"/>
      <color indexed="56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sz val="10"/>
      <color indexed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9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0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3" fillId="0" borderId="1" xfId="0" applyNumberFormat="1" applyFont="1" applyBorder="1" applyAlignment="1">
      <alignment vertical="top"/>
    </xf>
    <xf numFmtId="0" fontId="8" fillId="0" borderId="1" xfId="0" applyFont="1" applyFill="1" applyBorder="1" applyAlignment="1">
      <alignment vertical="justify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10" fillId="0" borderId="1" xfId="0" applyNumberFormat="1" applyFont="1" applyFill="1" applyBorder="1" applyAlignment="1"/>
    <xf numFmtId="0" fontId="10" fillId="0" borderId="1" xfId="0" applyFont="1" applyFill="1" applyBorder="1" applyAlignment="1"/>
    <xf numFmtId="0" fontId="10" fillId="0" borderId="10" xfId="0" applyFont="1" applyFill="1" applyBorder="1" applyAlignment="1"/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10" fillId="0" borderId="8" xfId="0" applyNumberFormat="1" applyFont="1" applyFill="1" applyBorder="1" applyAlignment="1">
      <alignment horizontal="center"/>
    </xf>
    <xf numFmtId="0" fontId="8" fillId="0" borderId="0" xfId="0" applyFont="1" applyAlignment="1"/>
    <xf numFmtId="2" fontId="8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2" fontId="8" fillId="0" borderId="9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justify"/>
    </xf>
    <xf numFmtId="4" fontId="8" fillId="0" borderId="0" xfId="0" applyNumberFormat="1" applyFont="1" applyFill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/>
    <xf numFmtId="0" fontId="4" fillId="0" borderId="2" xfId="0" applyFont="1" applyBorder="1" applyAlignment="1"/>
    <xf numFmtId="16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justify"/>
    </xf>
    <xf numFmtId="2" fontId="3" fillId="0" borderId="9" xfId="0" applyNumberFormat="1" applyFont="1" applyBorder="1" applyAlignment="1">
      <alignment vertical="top"/>
    </xf>
    <xf numFmtId="168" fontId="4" fillId="0" borderId="0" xfId="0" applyNumberFormat="1" applyFont="1" applyAlignment="1">
      <alignment horizontal="center"/>
    </xf>
    <xf numFmtId="0" fontId="3" fillId="0" borderId="12" xfId="0" applyFont="1" applyBorder="1" applyAlignment="1"/>
    <xf numFmtId="0" fontId="4" fillId="0" borderId="13" xfId="0" applyFont="1" applyBorder="1" applyAlignment="1"/>
    <xf numFmtId="0" fontId="5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168" fontId="11" fillId="0" borderId="13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0" fontId="3" fillId="0" borderId="9" xfId="0" applyFont="1" applyBorder="1" applyAlignment="1"/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13" fillId="0" borderId="16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0" fontId="12" fillId="0" borderId="9" xfId="0" applyFont="1" applyBorder="1" applyAlignment="1"/>
    <xf numFmtId="0" fontId="12" fillId="0" borderId="12" xfId="0" applyFont="1" applyBorder="1" applyAlignment="1"/>
    <xf numFmtId="0" fontId="12" fillId="2" borderId="12" xfId="0" applyFont="1" applyFill="1" applyBorder="1" applyAlignment="1"/>
    <xf numFmtId="0" fontId="14" fillId="2" borderId="13" xfId="0" applyFont="1" applyFill="1" applyBorder="1" applyAlignment="1"/>
    <xf numFmtId="0" fontId="11" fillId="2" borderId="13" xfId="0" applyFont="1" applyFill="1" applyBorder="1" applyAlignment="1">
      <alignment horizontal="center"/>
    </xf>
    <xf numFmtId="168" fontId="11" fillId="2" borderId="13" xfId="0" applyNumberFormat="1" applyFont="1" applyFill="1" applyBorder="1" applyAlignment="1">
      <alignment horizontal="center"/>
    </xf>
    <xf numFmtId="168" fontId="5" fillId="2" borderId="14" xfId="0" applyNumberFormat="1" applyFont="1" applyFill="1" applyBorder="1" applyAlignment="1">
      <alignment horizontal="center"/>
    </xf>
    <xf numFmtId="0" fontId="12" fillId="0" borderId="5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 vertical="justify"/>
    </xf>
    <xf numFmtId="168" fontId="3" fillId="0" borderId="0" xfId="0" applyNumberFormat="1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7" xfId="0" applyFont="1" applyBorder="1" applyAlignment="1"/>
    <xf numFmtId="0" fontId="15" fillId="0" borderId="17" xfId="0" applyFont="1" applyBorder="1" applyAlignme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9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justify"/>
    </xf>
    <xf numFmtId="0" fontId="12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left" vertical="justify"/>
    </xf>
    <xf numFmtId="0" fontId="17" fillId="0" borderId="13" xfId="0" applyFont="1" applyBorder="1" applyAlignment="1"/>
    <xf numFmtId="0" fontId="18" fillId="0" borderId="13" xfId="0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justify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168" fontId="10" fillId="0" borderId="1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10" xfId="0" applyFont="1" applyBorder="1" applyAlignment="1"/>
    <xf numFmtId="0" fontId="12" fillId="0" borderId="16" xfId="0" applyFont="1" applyBorder="1" applyAlignment="1">
      <alignment horizontal="left" vertical="justify"/>
    </xf>
    <xf numFmtId="0" fontId="4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5">
    <cellStyle name="Comma 2" xfId="2" xr:uid="{00000000-0005-0000-0000-000001000000}"/>
    <cellStyle name="Comma 3" xfId="20" xr:uid="{00000000-0005-0000-0000-000002000000}"/>
    <cellStyle name="Currency [0] 2" xfId="4" xr:uid="{00000000-0005-0000-0000-000003000000}"/>
    <cellStyle name="Currency [0] 3" xfId="22" xr:uid="{00000000-0005-0000-0000-000004000000}"/>
    <cellStyle name="Currency 10" xfId="14" xr:uid="{00000000-0005-0000-0000-000005000000}"/>
    <cellStyle name="Currency 11" xfId="15" xr:uid="{00000000-0005-0000-0000-000006000000}"/>
    <cellStyle name="Currency 12" xfId="9" xr:uid="{00000000-0005-0000-0000-000007000000}"/>
    <cellStyle name="Currency 13" xfId="16" xr:uid="{00000000-0005-0000-0000-000008000000}"/>
    <cellStyle name="Currency 14" xfId="17" xr:uid="{00000000-0005-0000-0000-000009000000}"/>
    <cellStyle name="Currency 15" xfId="18" xr:uid="{00000000-0005-0000-0000-00000A000000}"/>
    <cellStyle name="Currency 16" xfId="21" xr:uid="{00000000-0005-0000-0000-00000B000000}"/>
    <cellStyle name="Currency 2" xfId="3" xr:uid="{00000000-0005-0000-0000-00000C000000}"/>
    <cellStyle name="Currency 3" xfId="8" xr:uid="{00000000-0005-0000-0000-00000D000000}"/>
    <cellStyle name="Currency 4" xfId="10" xr:uid="{00000000-0005-0000-0000-00000E000000}"/>
    <cellStyle name="Currency 5" xfId="7" xr:uid="{00000000-0005-0000-0000-00000F000000}"/>
    <cellStyle name="Currency 6" xfId="6" xr:uid="{00000000-0005-0000-0000-000010000000}"/>
    <cellStyle name="Currency 7" xfId="11" xr:uid="{00000000-0005-0000-0000-000011000000}"/>
    <cellStyle name="Currency 8" xfId="12" xr:uid="{00000000-0005-0000-0000-000012000000}"/>
    <cellStyle name="Currency 9" xfId="13" xr:uid="{00000000-0005-0000-0000-000013000000}"/>
    <cellStyle name="Hyperlink 2" xfId="23" xr:uid="{00000000-0005-0000-0000-000015000000}"/>
    <cellStyle name="Normal" xfId="0" builtinId="0"/>
    <cellStyle name="Normal 2" xfId="1" xr:uid="{00000000-0005-0000-0000-000017000000}"/>
    <cellStyle name="Normal 3" xfId="19" xr:uid="{00000000-0005-0000-0000-000018000000}"/>
    <cellStyle name="Percent 2" xfId="5" xr:uid="{00000000-0005-0000-0000-00001A000000}"/>
    <cellStyle name="Percent 3" xfId="24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294"/>
  <sheetViews>
    <sheetView tabSelected="1" view="pageBreakPreview" zoomScale="80" zoomScaleNormal="100" zoomScaleSheetLayoutView="80" workbookViewId="0">
      <selection sqref="A1:G1"/>
    </sheetView>
  </sheetViews>
  <sheetFormatPr defaultColWidth="9.140625" defaultRowHeight="12.75" x14ac:dyDescent="0.2"/>
  <cols>
    <col min="1" max="1" width="8.28515625" style="1" bestFit="1" customWidth="1"/>
    <col min="2" max="2" width="46.42578125" style="1" customWidth="1"/>
    <col min="3" max="3" width="12.42578125" style="2" customWidth="1"/>
    <col min="4" max="4" width="9.28515625" style="2" customWidth="1"/>
    <col min="5" max="5" width="18.5703125" style="2" customWidth="1"/>
    <col min="6" max="6" width="19.5703125" style="2" customWidth="1"/>
    <col min="7" max="7" width="22.28515625" style="3" customWidth="1"/>
    <col min="8" max="65" width="9.140625" style="1"/>
    <col min="66" max="66" width="9.140625" style="1" customWidth="1"/>
    <col min="67" max="70" width="9.140625" style="1"/>
    <col min="71" max="73" width="11" style="1" bestFit="1" customWidth="1"/>
    <col min="74" max="132" width="9.140625" style="1"/>
    <col min="133" max="135" width="11" style="1" bestFit="1" customWidth="1"/>
    <col min="136" max="16384" width="9.140625" style="1"/>
  </cols>
  <sheetData>
    <row r="1" spans="1:7" ht="15.75" customHeight="1" x14ac:dyDescent="0.2">
      <c r="A1" s="113" t="s">
        <v>144</v>
      </c>
      <c r="B1" s="114"/>
      <c r="C1" s="114"/>
      <c r="D1" s="114"/>
      <c r="E1" s="114"/>
      <c r="F1" s="114"/>
      <c r="G1" s="114"/>
    </row>
    <row r="2" spans="1:7" ht="15.75" customHeight="1" x14ac:dyDescent="0.2">
      <c r="A2" s="115" t="s">
        <v>143</v>
      </c>
      <c r="B2" s="115"/>
      <c r="C2" s="115"/>
      <c r="D2" s="115"/>
      <c r="E2" s="115"/>
      <c r="F2" s="115"/>
      <c r="G2" s="115"/>
    </row>
    <row r="3" spans="1:7" ht="5.25" customHeight="1" x14ac:dyDescent="0.2">
      <c r="A3" s="112"/>
      <c r="B3" s="112"/>
      <c r="C3" s="112"/>
      <c r="D3" s="112"/>
      <c r="E3" s="112"/>
      <c r="F3" s="112"/>
      <c r="G3" s="112"/>
    </row>
    <row r="4" spans="1:7" x14ac:dyDescent="0.2">
      <c r="A4" s="112" t="s">
        <v>15</v>
      </c>
      <c r="B4" s="112"/>
      <c r="C4" s="112"/>
      <c r="D4" s="112"/>
      <c r="E4" s="112"/>
      <c r="F4" s="112"/>
      <c r="G4" s="112"/>
    </row>
    <row r="5" spans="1:7" x14ac:dyDescent="0.2">
      <c r="A5" s="116" t="s">
        <v>145</v>
      </c>
      <c r="B5" s="116"/>
      <c r="C5" s="116"/>
      <c r="D5" s="116"/>
      <c r="E5" s="116"/>
      <c r="F5" s="116"/>
      <c r="G5" s="116"/>
    </row>
    <row r="6" spans="1:7" x14ac:dyDescent="0.2">
      <c r="A6" s="112" t="s">
        <v>37</v>
      </c>
      <c r="B6" s="112"/>
      <c r="C6" s="112"/>
      <c r="D6" s="112"/>
      <c r="E6" s="112"/>
      <c r="F6" s="112"/>
      <c r="G6" s="112"/>
    </row>
    <row r="7" spans="1:7" x14ac:dyDescent="0.2">
      <c r="A7" s="4"/>
      <c r="B7" s="4"/>
      <c r="C7" s="4"/>
      <c r="D7" s="4"/>
      <c r="E7" s="4"/>
      <c r="G7" s="5" t="s">
        <v>206</v>
      </c>
    </row>
    <row r="8" spans="1:7" ht="15" customHeight="1" thickBot="1" x14ac:dyDescent="0.25">
      <c r="A8" s="6" t="s">
        <v>39</v>
      </c>
      <c r="B8" s="7" t="s">
        <v>17</v>
      </c>
      <c r="C8" s="8"/>
      <c r="D8" s="8"/>
      <c r="E8" s="8"/>
      <c r="F8" s="1"/>
      <c r="G8" s="5" t="s">
        <v>18</v>
      </c>
    </row>
    <row r="9" spans="1:7" ht="13.5" customHeight="1" thickBot="1" x14ac:dyDescent="0.25">
      <c r="A9" s="89" t="s">
        <v>19</v>
      </c>
      <c r="B9" s="9" t="s">
        <v>20</v>
      </c>
      <c r="C9" s="9" t="s">
        <v>21</v>
      </c>
      <c r="D9" s="9" t="s">
        <v>22</v>
      </c>
      <c r="E9" s="9" t="s">
        <v>6</v>
      </c>
      <c r="F9" s="9" t="s">
        <v>23</v>
      </c>
      <c r="G9" s="90" t="s">
        <v>7</v>
      </c>
    </row>
    <row r="10" spans="1:7" x14ac:dyDescent="0.2">
      <c r="A10" s="10"/>
      <c r="B10" s="11"/>
      <c r="C10" s="11"/>
      <c r="D10" s="11"/>
      <c r="E10" s="11"/>
      <c r="F10" s="11"/>
      <c r="G10" s="12"/>
    </row>
    <row r="11" spans="1:7" x14ac:dyDescent="0.2">
      <c r="A11" s="91" t="s">
        <v>16</v>
      </c>
      <c r="B11" s="83" t="s">
        <v>38</v>
      </c>
      <c r="C11" s="82"/>
      <c r="D11" s="82"/>
      <c r="E11" s="82"/>
      <c r="F11" s="82"/>
      <c r="G11" s="13"/>
    </row>
    <row r="12" spans="1:7" ht="15" customHeight="1" x14ac:dyDescent="0.2">
      <c r="A12" s="21">
        <v>1</v>
      </c>
      <c r="B12" s="22" t="s">
        <v>41</v>
      </c>
      <c r="C12" s="77"/>
      <c r="D12" s="77"/>
      <c r="E12" s="77"/>
      <c r="F12" s="77"/>
      <c r="G12" s="13"/>
    </row>
    <row r="13" spans="1:7" ht="25.5" x14ac:dyDescent="0.2">
      <c r="A13" s="14">
        <f>+A12+0.01</f>
        <v>1.01</v>
      </c>
      <c r="B13" s="15" t="s">
        <v>42</v>
      </c>
      <c r="C13" s="16">
        <v>240</v>
      </c>
      <c r="D13" s="17" t="s">
        <v>2</v>
      </c>
      <c r="E13" s="18">
        <v>374.15</v>
      </c>
      <c r="F13" s="18">
        <f>+ROUND((C13*E13),2)</f>
        <v>89796</v>
      </c>
      <c r="G13" s="19">
        <f>+F13</f>
        <v>89796</v>
      </c>
    </row>
    <row r="14" spans="1:7" x14ac:dyDescent="0.2">
      <c r="A14" s="20"/>
      <c r="B14" s="82"/>
      <c r="C14" s="82"/>
      <c r="D14" s="82"/>
      <c r="E14" s="82"/>
      <c r="F14" s="82"/>
      <c r="G14" s="13"/>
    </row>
    <row r="15" spans="1:7" s="27" customFormat="1" x14ac:dyDescent="0.2">
      <c r="A15" s="21">
        <v>2</v>
      </c>
      <c r="B15" s="22" t="s">
        <v>24</v>
      </c>
      <c r="C15" s="23"/>
      <c r="D15" s="24"/>
      <c r="E15" s="25"/>
      <c r="F15" s="25"/>
      <c r="G15" s="26"/>
    </row>
    <row r="16" spans="1:7" s="27" customFormat="1" ht="25.5" x14ac:dyDescent="0.2">
      <c r="A16" s="28">
        <f t="shared" ref="A16:A21" si="0">+A15+0.01</f>
        <v>2.0099999999999998</v>
      </c>
      <c r="B16" s="15" t="s">
        <v>108</v>
      </c>
      <c r="C16" s="29">
        <v>571.5</v>
      </c>
      <c r="D16" s="30" t="s">
        <v>2</v>
      </c>
      <c r="E16" s="31">
        <v>30</v>
      </c>
      <c r="F16" s="18">
        <f t="shared" ref="F16:F21" si="1">+ROUND((C16*E16),2)</f>
        <v>17145</v>
      </c>
      <c r="G16" s="33"/>
    </row>
    <row r="17" spans="1:7" s="27" customFormat="1" x14ac:dyDescent="0.2">
      <c r="A17" s="28">
        <f t="shared" si="0"/>
        <v>2.0199999999999996</v>
      </c>
      <c r="B17" s="15" t="s">
        <v>43</v>
      </c>
      <c r="C17" s="29">
        <v>571.5</v>
      </c>
      <c r="D17" s="30" t="s">
        <v>2</v>
      </c>
      <c r="E17" s="31">
        <v>111.02024793388429</v>
      </c>
      <c r="F17" s="18">
        <f t="shared" si="1"/>
        <v>63448.07</v>
      </c>
      <c r="G17" s="32"/>
    </row>
    <row r="18" spans="1:7" s="27" customFormat="1" x14ac:dyDescent="0.2">
      <c r="A18" s="28">
        <f>+A17+0.01</f>
        <v>2.0299999999999994</v>
      </c>
      <c r="B18" s="15" t="s">
        <v>109</v>
      </c>
      <c r="C18" s="29">
        <v>1</v>
      </c>
      <c r="D18" s="30" t="s">
        <v>5</v>
      </c>
      <c r="E18" s="31">
        <v>15000</v>
      </c>
      <c r="F18" s="18">
        <f t="shared" si="1"/>
        <v>15000</v>
      </c>
      <c r="G18" s="33"/>
    </row>
    <row r="19" spans="1:7" s="27" customFormat="1" x14ac:dyDescent="0.2">
      <c r="A19" s="28">
        <f t="shared" si="0"/>
        <v>2.0399999999999991</v>
      </c>
      <c r="B19" s="15" t="s">
        <v>110</v>
      </c>
      <c r="C19" s="29">
        <v>1</v>
      </c>
      <c r="D19" s="30" t="s">
        <v>5</v>
      </c>
      <c r="E19" s="31">
        <v>15000</v>
      </c>
      <c r="F19" s="18">
        <f t="shared" si="1"/>
        <v>15000</v>
      </c>
      <c r="G19" s="33"/>
    </row>
    <row r="20" spans="1:7" s="27" customFormat="1" x14ac:dyDescent="0.2">
      <c r="A20" s="28">
        <f t="shared" si="0"/>
        <v>2.0499999999999989</v>
      </c>
      <c r="B20" s="15" t="s">
        <v>57</v>
      </c>
      <c r="C20" s="29">
        <v>571.5</v>
      </c>
      <c r="D20" s="30" t="s">
        <v>2</v>
      </c>
      <c r="E20" s="31">
        <v>55</v>
      </c>
      <c r="F20" s="18">
        <f t="shared" si="1"/>
        <v>31432.5</v>
      </c>
      <c r="G20" s="33"/>
    </row>
    <row r="21" spans="1:7" s="27" customFormat="1" x14ac:dyDescent="0.2">
      <c r="A21" s="28">
        <f t="shared" si="0"/>
        <v>2.0599999999999987</v>
      </c>
      <c r="B21" s="15" t="s">
        <v>44</v>
      </c>
      <c r="C21" s="29">
        <v>1</v>
      </c>
      <c r="D21" s="30" t="s">
        <v>5</v>
      </c>
      <c r="E21" s="31">
        <v>45999.990000000005</v>
      </c>
      <c r="F21" s="18">
        <f t="shared" si="1"/>
        <v>45999.99</v>
      </c>
      <c r="G21" s="19">
        <f>SUM(F16:F21)</f>
        <v>188025.56</v>
      </c>
    </row>
    <row r="22" spans="1:7" s="27" customFormat="1" x14ac:dyDescent="0.2">
      <c r="A22" s="34"/>
      <c r="B22" s="35"/>
      <c r="C22" s="36"/>
      <c r="D22" s="24"/>
      <c r="E22" s="25"/>
      <c r="F22" s="37"/>
      <c r="G22" s="33"/>
    </row>
    <row r="23" spans="1:7" x14ac:dyDescent="0.2">
      <c r="A23" s="38">
        <v>3</v>
      </c>
      <c r="B23" s="39" t="s">
        <v>14</v>
      </c>
      <c r="C23" s="92"/>
      <c r="D23" s="77"/>
      <c r="E23" s="37"/>
      <c r="F23" s="37"/>
      <c r="G23" s="33"/>
    </row>
    <row r="24" spans="1:7" x14ac:dyDescent="0.2">
      <c r="A24" s="14">
        <f>+A23+0.01</f>
        <v>3.01</v>
      </c>
      <c r="B24" s="41" t="s">
        <v>146</v>
      </c>
      <c r="C24" s="103">
        <v>209.73750000000001</v>
      </c>
      <c r="D24" s="17" t="s">
        <v>1</v>
      </c>
      <c r="E24" s="18">
        <v>2966.6099999999997</v>
      </c>
      <c r="F24" s="18">
        <f>+ROUND((C24*E24),2)</f>
        <v>622209.36</v>
      </c>
      <c r="G24" s="33"/>
    </row>
    <row r="25" spans="1:7" x14ac:dyDescent="0.2">
      <c r="A25" s="14">
        <f>+A24+0.01</f>
        <v>3.0199999999999996</v>
      </c>
      <c r="B25" s="41" t="s">
        <v>46</v>
      </c>
      <c r="C25" s="103">
        <v>155.73009375000004</v>
      </c>
      <c r="D25" s="17" t="s">
        <v>8</v>
      </c>
      <c r="E25" s="18">
        <v>261.64</v>
      </c>
      <c r="F25" s="18">
        <f>+ROUND((C25*E25),2)</f>
        <v>40745.22</v>
      </c>
      <c r="G25" s="33"/>
    </row>
    <row r="26" spans="1:7" x14ac:dyDescent="0.2">
      <c r="A26" s="14">
        <f>+A25+0.01</f>
        <v>3.0299999999999994</v>
      </c>
      <c r="B26" s="41" t="s">
        <v>47</v>
      </c>
      <c r="C26" s="103">
        <v>94.60603195312504</v>
      </c>
      <c r="D26" s="17" t="s">
        <v>104</v>
      </c>
      <c r="E26" s="18">
        <v>378.45</v>
      </c>
      <c r="F26" s="18">
        <f>+ROUND((C26*E26),2)</f>
        <v>35803.65</v>
      </c>
      <c r="G26" s="33"/>
    </row>
    <row r="27" spans="1:7" x14ac:dyDescent="0.2">
      <c r="A27" s="14">
        <f>+A26+0.01</f>
        <v>3.0399999999999991</v>
      </c>
      <c r="B27" s="41" t="s">
        <v>142</v>
      </c>
      <c r="C27" s="103">
        <v>148.46</v>
      </c>
      <c r="D27" s="17" t="s">
        <v>104</v>
      </c>
      <c r="E27" s="18">
        <v>1653.8415733333331</v>
      </c>
      <c r="F27" s="18">
        <f>+ROUND((C27*E27),2)</f>
        <v>245529.32</v>
      </c>
      <c r="G27" s="19">
        <f>SUM(F24:F27)</f>
        <v>944287.55</v>
      </c>
    </row>
    <row r="28" spans="1:7" x14ac:dyDescent="0.2">
      <c r="A28" s="42"/>
      <c r="B28" s="93"/>
      <c r="C28" s="92"/>
      <c r="D28" s="77"/>
      <c r="E28" s="37"/>
      <c r="F28" s="37"/>
      <c r="G28" s="33"/>
    </row>
    <row r="29" spans="1:7" x14ac:dyDescent="0.2">
      <c r="A29" s="38">
        <v>4</v>
      </c>
      <c r="B29" s="39" t="s">
        <v>49</v>
      </c>
      <c r="C29" s="92"/>
      <c r="D29" s="77"/>
      <c r="E29" s="37"/>
      <c r="F29" s="37"/>
      <c r="G29" s="33"/>
    </row>
    <row r="30" spans="1:7" x14ac:dyDescent="0.2">
      <c r="A30" s="14">
        <f>+A29+0.01</f>
        <v>4.01</v>
      </c>
      <c r="B30" s="41" t="s">
        <v>50</v>
      </c>
      <c r="C30" s="103">
        <v>41.32</v>
      </c>
      <c r="D30" s="17" t="s">
        <v>1</v>
      </c>
      <c r="E30" s="105">
        <v>19304.22</v>
      </c>
      <c r="F30" s="18">
        <f t="shared" ref="F30:F39" si="2">+ROUND((C30*E30),2)</f>
        <v>797650.37</v>
      </c>
      <c r="G30" s="33"/>
    </row>
    <row r="31" spans="1:7" x14ac:dyDescent="0.2">
      <c r="A31" s="14">
        <f t="shared" ref="A31:A39" si="3">+A30+0.01</f>
        <v>4.0199999999999996</v>
      </c>
      <c r="B31" s="41" t="s">
        <v>51</v>
      </c>
      <c r="C31" s="103">
        <v>12.6</v>
      </c>
      <c r="D31" s="17" t="s">
        <v>1</v>
      </c>
      <c r="E31" s="105">
        <v>18893.199999999997</v>
      </c>
      <c r="F31" s="18">
        <f t="shared" si="2"/>
        <v>238054.32</v>
      </c>
      <c r="G31" s="33"/>
    </row>
    <row r="32" spans="1:7" x14ac:dyDescent="0.2">
      <c r="A32" s="14">
        <f t="shared" si="3"/>
        <v>4.0299999999999994</v>
      </c>
      <c r="B32" s="41" t="s">
        <v>111</v>
      </c>
      <c r="C32" s="103">
        <v>0.8</v>
      </c>
      <c r="D32" s="17" t="s">
        <v>1</v>
      </c>
      <c r="E32" s="105">
        <v>19244.47</v>
      </c>
      <c r="F32" s="18">
        <f t="shared" si="2"/>
        <v>15395.58</v>
      </c>
      <c r="G32" s="33"/>
    </row>
    <row r="33" spans="1:7" x14ac:dyDescent="0.2">
      <c r="A33" s="14">
        <f t="shared" si="3"/>
        <v>4.0399999999999991</v>
      </c>
      <c r="B33" s="41" t="s">
        <v>63</v>
      </c>
      <c r="C33" s="103">
        <v>3.375</v>
      </c>
      <c r="D33" s="17" t="s">
        <v>1</v>
      </c>
      <c r="E33" s="105">
        <v>7808.84</v>
      </c>
      <c r="F33" s="18">
        <f t="shared" si="2"/>
        <v>26354.84</v>
      </c>
      <c r="G33" s="33"/>
    </row>
    <row r="34" spans="1:7" x14ac:dyDescent="0.2">
      <c r="A34" s="14">
        <f t="shared" si="3"/>
        <v>4.0499999999999989</v>
      </c>
      <c r="B34" s="41" t="s">
        <v>65</v>
      </c>
      <c r="C34" s="103">
        <v>16.2</v>
      </c>
      <c r="D34" s="17" t="s">
        <v>1</v>
      </c>
      <c r="E34" s="105">
        <v>7287.4600000000009</v>
      </c>
      <c r="F34" s="18">
        <f t="shared" si="2"/>
        <v>118056.85</v>
      </c>
      <c r="G34" s="33"/>
    </row>
    <row r="35" spans="1:7" x14ac:dyDescent="0.2">
      <c r="A35" s="14">
        <f t="shared" si="3"/>
        <v>4.0599999999999987</v>
      </c>
      <c r="B35" s="41" t="s">
        <v>52</v>
      </c>
      <c r="C35" s="103">
        <v>9.6000000000000014</v>
      </c>
      <c r="D35" s="17" t="s">
        <v>1</v>
      </c>
      <c r="E35" s="105">
        <v>17663.189999999999</v>
      </c>
      <c r="F35" s="18">
        <f t="shared" si="2"/>
        <v>169566.62</v>
      </c>
      <c r="G35" s="33"/>
    </row>
    <row r="36" spans="1:7" x14ac:dyDescent="0.2">
      <c r="A36" s="14">
        <f t="shared" si="3"/>
        <v>4.0699999999999985</v>
      </c>
      <c r="B36" s="41" t="s">
        <v>53</v>
      </c>
      <c r="C36" s="103">
        <v>5.3760000000000012</v>
      </c>
      <c r="D36" s="17" t="s">
        <v>1</v>
      </c>
      <c r="E36" s="105">
        <v>26701.520000000004</v>
      </c>
      <c r="F36" s="18">
        <f t="shared" si="2"/>
        <v>143547.37</v>
      </c>
      <c r="G36" s="33"/>
    </row>
    <row r="37" spans="1:7" x14ac:dyDescent="0.2">
      <c r="A37" s="14">
        <f t="shared" si="3"/>
        <v>4.0799999999999983</v>
      </c>
      <c r="B37" s="41" t="s">
        <v>54</v>
      </c>
      <c r="C37" s="103">
        <v>5.1839999999999993</v>
      </c>
      <c r="D37" s="17" t="s">
        <v>1</v>
      </c>
      <c r="E37" s="105">
        <v>20522.949999999997</v>
      </c>
      <c r="F37" s="18">
        <f t="shared" si="2"/>
        <v>106390.97</v>
      </c>
      <c r="G37" s="33"/>
    </row>
    <row r="38" spans="1:7" x14ac:dyDescent="0.2">
      <c r="A38" s="14">
        <f t="shared" si="3"/>
        <v>4.0899999999999981</v>
      </c>
      <c r="B38" s="41" t="s">
        <v>55</v>
      </c>
      <c r="C38" s="103">
        <v>0.76800000000000013</v>
      </c>
      <c r="D38" s="17" t="s">
        <v>1</v>
      </c>
      <c r="E38" s="105">
        <v>20405.09</v>
      </c>
      <c r="F38" s="18">
        <f t="shared" si="2"/>
        <v>15671.11</v>
      </c>
      <c r="G38" s="33"/>
    </row>
    <row r="39" spans="1:7" x14ac:dyDescent="0.2">
      <c r="A39" s="14">
        <f t="shared" si="3"/>
        <v>4.0999999999999979</v>
      </c>
      <c r="B39" s="41" t="s">
        <v>56</v>
      </c>
      <c r="C39" s="103">
        <v>0.7</v>
      </c>
      <c r="D39" s="17" t="s">
        <v>1</v>
      </c>
      <c r="E39" s="105">
        <v>13614.35</v>
      </c>
      <c r="F39" s="18">
        <f t="shared" si="2"/>
        <v>9530.0499999999993</v>
      </c>
      <c r="G39" s="19">
        <f>SUM(F30:F39)</f>
        <v>1640218.0800000003</v>
      </c>
    </row>
    <row r="40" spans="1:7" ht="13.5" thickBot="1" x14ac:dyDescent="0.25">
      <c r="A40" s="42"/>
      <c r="B40" s="93"/>
      <c r="C40" s="92"/>
      <c r="D40" s="77"/>
      <c r="E40" s="37"/>
      <c r="F40" s="37"/>
      <c r="G40" s="33"/>
    </row>
    <row r="41" spans="1:7" ht="13.5" customHeight="1" thickBot="1" x14ac:dyDescent="0.25">
      <c r="A41" s="44"/>
      <c r="B41" s="45"/>
      <c r="C41" s="98" t="s">
        <v>45</v>
      </c>
      <c r="D41" s="99"/>
      <c r="E41" s="100"/>
      <c r="F41" s="100"/>
      <c r="G41" s="101">
        <f>SUM(G13:G39)</f>
        <v>2862327.1900000004</v>
      </c>
    </row>
    <row r="42" spans="1:7" ht="13.5" customHeight="1" x14ac:dyDescent="0.2">
      <c r="A42" s="50"/>
      <c r="B42" s="84"/>
      <c r="C42" s="85"/>
      <c r="D42" s="86"/>
      <c r="E42" s="87"/>
      <c r="F42" s="87"/>
      <c r="G42" s="88"/>
    </row>
    <row r="43" spans="1:7" ht="13.5" customHeight="1" x14ac:dyDescent="0.2">
      <c r="A43" s="50"/>
      <c r="B43" s="84"/>
      <c r="C43" s="85"/>
      <c r="D43" s="86"/>
      <c r="E43" s="87"/>
      <c r="F43" s="87"/>
      <c r="G43" s="88"/>
    </row>
    <row r="44" spans="1:7" x14ac:dyDescent="0.2">
      <c r="A44" s="91" t="s">
        <v>26</v>
      </c>
      <c r="B44" s="83" t="s">
        <v>48</v>
      </c>
      <c r="C44" s="82"/>
      <c r="D44" s="82"/>
      <c r="E44" s="82"/>
      <c r="F44" s="82"/>
      <c r="G44" s="13"/>
    </row>
    <row r="45" spans="1:7" x14ac:dyDescent="0.2">
      <c r="A45" s="38">
        <v>1</v>
      </c>
      <c r="B45" s="39" t="s">
        <v>49</v>
      </c>
      <c r="C45" s="92"/>
      <c r="D45" s="77"/>
      <c r="E45" s="37"/>
      <c r="F45" s="37"/>
      <c r="G45" s="33"/>
    </row>
    <row r="46" spans="1:7" x14ac:dyDescent="0.2">
      <c r="A46" s="14">
        <f>+A45+0.01</f>
        <v>1.01</v>
      </c>
      <c r="B46" s="41" t="s">
        <v>53</v>
      </c>
      <c r="C46" s="16">
        <v>14.112</v>
      </c>
      <c r="D46" s="17" t="s">
        <v>1</v>
      </c>
      <c r="E46" s="105">
        <v>26701.520000000004</v>
      </c>
      <c r="F46" s="18">
        <f t="shared" ref="F46:F54" si="4">+ROUND((C46*E46),2)</f>
        <v>376811.85</v>
      </c>
      <c r="G46" s="33"/>
    </row>
    <row r="47" spans="1:7" x14ac:dyDescent="0.2">
      <c r="A47" s="14">
        <f t="shared" ref="A47:A54" si="5">+A46+0.01</f>
        <v>1.02</v>
      </c>
      <c r="B47" s="41" t="s">
        <v>54</v>
      </c>
      <c r="C47" s="16">
        <v>13.608000000000001</v>
      </c>
      <c r="D47" s="17" t="s">
        <v>1</v>
      </c>
      <c r="E47" s="105">
        <v>20522.949999999997</v>
      </c>
      <c r="F47" s="18">
        <f t="shared" si="4"/>
        <v>279276.3</v>
      </c>
      <c r="G47" s="33"/>
    </row>
    <row r="48" spans="1:7" x14ac:dyDescent="0.2">
      <c r="A48" s="14">
        <f t="shared" si="5"/>
        <v>1.03</v>
      </c>
      <c r="B48" s="41" t="s">
        <v>55</v>
      </c>
      <c r="C48" s="16">
        <v>12.1</v>
      </c>
      <c r="D48" s="17" t="s">
        <v>1</v>
      </c>
      <c r="E48" s="105">
        <v>20405.09</v>
      </c>
      <c r="F48" s="18">
        <f t="shared" si="4"/>
        <v>246901.59</v>
      </c>
      <c r="G48" s="33"/>
    </row>
    <row r="49" spans="1:7" x14ac:dyDescent="0.2">
      <c r="A49" s="14">
        <f t="shared" si="5"/>
        <v>1.04</v>
      </c>
      <c r="B49" s="41" t="s">
        <v>56</v>
      </c>
      <c r="C49" s="16">
        <v>2.2999999999999998</v>
      </c>
      <c r="D49" s="17" t="s">
        <v>1</v>
      </c>
      <c r="E49" s="105">
        <v>13614.35</v>
      </c>
      <c r="F49" s="18">
        <f t="shared" si="4"/>
        <v>31313.01</v>
      </c>
      <c r="G49" s="33"/>
    </row>
    <row r="50" spans="1:7" x14ac:dyDescent="0.2">
      <c r="A50" s="14">
        <f t="shared" si="5"/>
        <v>1.05</v>
      </c>
      <c r="B50" s="41" t="s">
        <v>58</v>
      </c>
      <c r="C50" s="16">
        <v>1.75</v>
      </c>
      <c r="D50" s="17" t="s">
        <v>1</v>
      </c>
      <c r="E50" s="105">
        <v>26500.74</v>
      </c>
      <c r="F50" s="18">
        <f t="shared" si="4"/>
        <v>46376.3</v>
      </c>
      <c r="G50" s="33"/>
    </row>
    <row r="51" spans="1:7" x14ac:dyDescent="0.2">
      <c r="A51" s="14">
        <f t="shared" si="5"/>
        <v>1.06</v>
      </c>
      <c r="B51" s="41" t="s">
        <v>141</v>
      </c>
      <c r="C51" s="16">
        <v>22.19</v>
      </c>
      <c r="D51" s="17" t="s">
        <v>1</v>
      </c>
      <c r="E51" s="105">
        <v>17300.91</v>
      </c>
      <c r="F51" s="18">
        <f t="shared" si="4"/>
        <v>383907.19</v>
      </c>
      <c r="G51" s="33"/>
    </row>
    <row r="52" spans="1:7" x14ac:dyDescent="0.2">
      <c r="A52" s="14">
        <f t="shared" si="5"/>
        <v>1.07</v>
      </c>
      <c r="B52" s="41" t="s">
        <v>84</v>
      </c>
      <c r="C52" s="16">
        <v>0.19200000000000006</v>
      </c>
      <c r="D52" s="17" t="s">
        <v>1</v>
      </c>
      <c r="E52" s="105">
        <v>29878.63</v>
      </c>
      <c r="F52" s="18">
        <f t="shared" si="4"/>
        <v>5736.7</v>
      </c>
      <c r="G52" s="33"/>
    </row>
    <row r="53" spans="1:7" x14ac:dyDescent="0.2">
      <c r="A53" s="14">
        <f t="shared" si="5"/>
        <v>1.08</v>
      </c>
      <c r="B53" s="41" t="s">
        <v>59</v>
      </c>
      <c r="C53" s="16">
        <v>1.6619999999999999</v>
      </c>
      <c r="D53" s="17" t="s">
        <v>1</v>
      </c>
      <c r="E53" s="105">
        <v>12339.77</v>
      </c>
      <c r="F53" s="18">
        <f t="shared" si="4"/>
        <v>20508.7</v>
      </c>
      <c r="G53" s="33"/>
    </row>
    <row r="54" spans="1:7" x14ac:dyDescent="0.2">
      <c r="A54" s="14">
        <f t="shared" si="5"/>
        <v>1.0900000000000001</v>
      </c>
      <c r="B54" s="41" t="s">
        <v>60</v>
      </c>
      <c r="C54" s="16">
        <v>95.58</v>
      </c>
      <c r="D54" s="17" t="s">
        <v>1</v>
      </c>
      <c r="E54" s="105">
        <v>14426.039999999999</v>
      </c>
      <c r="F54" s="18">
        <f t="shared" si="4"/>
        <v>1378840.9</v>
      </c>
      <c r="G54" s="19">
        <f>SUM(F46:F54)</f>
        <v>2769672.54</v>
      </c>
    </row>
    <row r="55" spans="1:7" x14ac:dyDescent="0.2">
      <c r="A55" s="42"/>
      <c r="B55" s="93"/>
      <c r="C55" s="92"/>
      <c r="D55" s="77"/>
      <c r="E55" s="37"/>
      <c r="F55" s="37"/>
      <c r="G55" s="33"/>
    </row>
    <row r="56" spans="1:7" ht="15" customHeight="1" x14ac:dyDescent="0.2">
      <c r="A56" s="21">
        <v>2</v>
      </c>
      <c r="B56" s="22" t="s">
        <v>62</v>
      </c>
      <c r="C56" s="77"/>
      <c r="D56" s="77"/>
      <c r="E56" s="77"/>
      <c r="F56" s="77"/>
      <c r="G56" s="13"/>
    </row>
    <row r="57" spans="1:7" ht="15" customHeight="1" x14ac:dyDescent="0.2">
      <c r="A57" s="14">
        <f>+A56+0.01</f>
        <v>2.0099999999999998</v>
      </c>
      <c r="B57" s="15" t="s">
        <v>64</v>
      </c>
      <c r="C57" s="16">
        <v>69.8</v>
      </c>
      <c r="D57" s="17" t="s">
        <v>2</v>
      </c>
      <c r="E57" s="18">
        <v>916.18</v>
      </c>
      <c r="F57" s="18">
        <f>+ROUND((C57*E57),2)</f>
        <v>63949.36</v>
      </c>
      <c r="G57" s="13"/>
    </row>
    <row r="58" spans="1:7" ht="25.5" x14ac:dyDescent="0.2">
      <c r="A58" s="14">
        <f>+A57+0.01</f>
        <v>2.0199999999999996</v>
      </c>
      <c r="B58" s="15" t="s">
        <v>128</v>
      </c>
      <c r="C58" s="16">
        <v>267.3</v>
      </c>
      <c r="D58" s="17" t="s">
        <v>2</v>
      </c>
      <c r="E58" s="18">
        <v>1139.19</v>
      </c>
      <c r="F58" s="18">
        <f>+ROUND((C58*E58),2)</f>
        <v>304505.49</v>
      </c>
      <c r="G58" s="19">
        <f>SUM(F57:F58)</f>
        <v>368454.85</v>
      </c>
    </row>
    <row r="59" spans="1:7" x14ac:dyDescent="0.2">
      <c r="A59" s="42"/>
      <c r="B59" s="35"/>
      <c r="C59" s="92"/>
      <c r="D59" s="77"/>
      <c r="E59" s="37"/>
      <c r="F59" s="37"/>
      <c r="G59" s="33"/>
    </row>
    <row r="60" spans="1:7" s="27" customFormat="1" x14ac:dyDescent="0.2">
      <c r="A60" s="21">
        <v>3</v>
      </c>
      <c r="B60" s="22" t="s">
        <v>66</v>
      </c>
      <c r="C60" s="23"/>
      <c r="D60" s="24"/>
      <c r="E60" s="25"/>
      <c r="F60" s="25"/>
      <c r="G60" s="26"/>
    </row>
    <row r="61" spans="1:7" s="27" customFormat="1" x14ac:dyDescent="0.2">
      <c r="A61" s="28">
        <f>+A60+0.01</f>
        <v>3.01</v>
      </c>
      <c r="B61" s="15" t="s">
        <v>67</v>
      </c>
      <c r="C61" s="29">
        <v>312.57810000000001</v>
      </c>
      <c r="D61" s="30" t="s">
        <v>2</v>
      </c>
      <c r="E61" s="31">
        <v>51.47999999999999</v>
      </c>
      <c r="F61" s="18">
        <f>+ROUND((C61*E61),2)</f>
        <v>16091.52</v>
      </c>
      <c r="G61" s="32"/>
    </row>
    <row r="62" spans="1:7" s="27" customFormat="1" ht="25.5" x14ac:dyDescent="0.2">
      <c r="A62" s="28">
        <f>+A61+0.01</f>
        <v>3.0199999999999996</v>
      </c>
      <c r="B62" s="15" t="s">
        <v>68</v>
      </c>
      <c r="C62" s="29">
        <v>674.2</v>
      </c>
      <c r="D62" s="30" t="s">
        <v>2</v>
      </c>
      <c r="E62" s="31">
        <v>287.26</v>
      </c>
      <c r="F62" s="18">
        <f>+ROUND((C62*E62),2)</f>
        <v>193670.69</v>
      </c>
      <c r="G62" s="33"/>
    </row>
    <row r="63" spans="1:7" s="27" customFormat="1" x14ac:dyDescent="0.2">
      <c r="A63" s="28">
        <f>+A62+0.01</f>
        <v>3.0299999999999994</v>
      </c>
      <c r="B63" s="15" t="s">
        <v>69</v>
      </c>
      <c r="C63" s="29">
        <v>514.35</v>
      </c>
      <c r="D63" s="30" t="s">
        <v>2</v>
      </c>
      <c r="E63" s="31">
        <v>465.36999999999995</v>
      </c>
      <c r="F63" s="18">
        <f>+ROUND((C63*E63),2)</f>
        <v>239363.06</v>
      </c>
      <c r="G63" s="33"/>
    </row>
    <row r="64" spans="1:7" s="27" customFormat="1" ht="25.5" x14ac:dyDescent="0.2">
      <c r="A64" s="28">
        <f>+A63+0.01</f>
        <v>3.0399999999999991</v>
      </c>
      <c r="B64" s="15" t="s">
        <v>70</v>
      </c>
      <c r="C64" s="29">
        <v>312.57810000000001</v>
      </c>
      <c r="D64" s="30" t="s">
        <v>2</v>
      </c>
      <c r="E64" s="31">
        <v>465.36999999999995</v>
      </c>
      <c r="F64" s="18">
        <f>+ROUND((C64*E64),2)</f>
        <v>145464.47</v>
      </c>
      <c r="G64" s="33"/>
    </row>
    <row r="65" spans="1:7" s="27" customFormat="1" x14ac:dyDescent="0.2">
      <c r="A65" s="28">
        <f>+A64+0.01</f>
        <v>3.0499999999999989</v>
      </c>
      <c r="B65" s="15" t="s">
        <v>71</v>
      </c>
      <c r="C65" s="29">
        <v>352.70899999999995</v>
      </c>
      <c r="D65" s="30" t="s">
        <v>3</v>
      </c>
      <c r="E65" s="31">
        <v>109.25</v>
      </c>
      <c r="F65" s="18">
        <f>+ROUND((C65*E65),2)</f>
        <v>38533.46</v>
      </c>
      <c r="G65" s="19">
        <f>SUM(F61:F65)</f>
        <v>633123.19999999995</v>
      </c>
    </row>
    <row r="66" spans="1:7" s="27" customFormat="1" x14ac:dyDescent="0.2">
      <c r="A66" s="34"/>
      <c r="B66" s="35"/>
      <c r="C66" s="36"/>
      <c r="D66" s="24"/>
      <c r="E66" s="25"/>
      <c r="F66" s="37"/>
      <c r="G66" s="33"/>
    </row>
    <row r="67" spans="1:7" ht="15" customHeight="1" x14ac:dyDescent="0.2">
      <c r="A67" s="21">
        <v>4</v>
      </c>
      <c r="B67" s="22" t="s">
        <v>11</v>
      </c>
      <c r="C67" s="77"/>
      <c r="D67" s="77"/>
      <c r="E67" s="77"/>
      <c r="F67" s="77"/>
      <c r="G67" s="13"/>
    </row>
    <row r="68" spans="1:7" ht="25.5" x14ac:dyDescent="0.2">
      <c r="A68" s="14">
        <f>+A67+0.01</f>
        <v>4.01</v>
      </c>
      <c r="B68" s="15" t="s">
        <v>72</v>
      </c>
      <c r="C68" s="16">
        <v>82.39800000000001</v>
      </c>
      <c r="D68" s="17" t="s">
        <v>1</v>
      </c>
      <c r="E68" s="18">
        <v>7405.21</v>
      </c>
      <c r="F68" s="18">
        <f>+ROUND((C68*E68),2)</f>
        <v>610174.49</v>
      </c>
      <c r="G68" s="13"/>
    </row>
    <row r="69" spans="1:7" ht="25.5" x14ac:dyDescent="0.2">
      <c r="A69" s="14">
        <f>+A68+0.01</f>
        <v>4.0199999999999996</v>
      </c>
      <c r="B69" s="15" t="s">
        <v>73</v>
      </c>
      <c r="C69" s="16">
        <v>22.18</v>
      </c>
      <c r="D69" s="17" t="s">
        <v>2</v>
      </c>
      <c r="E69" s="18">
        <v>1242.6099999999999</v>
      </c>
      <c r="F69" s="18">
        <f>+ROUND((C69*E69),2)</f>
        <v>27561.09</v>
      </c>
      <c r="G69" s="19">
        <f>SUM(F68:F69)</f>
        <v>637735.57999999996</v>
      </c>
    </row>
    <row r="70" spans="1:7" x14ac:dyDescent="0.2">
      <c r="A70" s="42"/>
      <c r="B70" s="35"/>
      <c r="C70" s="92"/>
      <c r="D70" s="77"/>
      <c r="E70" s="37"/>
      <c r="F70" s="37"/>
      <c r="G70" s="33"/>
    </row>
    <row r="71" spans="1:7" ht="15" customHeight="1" x14ac:dyDescent="0.2">
      <c r="A71" s="21">
        <v>5</v>
      </c>
      <c r="B71" s="22" t="s">
        <v>78</v>
      </c>
      <c r="C71" s="77"/>
      <c r="D71" s="77"/>
      <c r="E71" s="77"/>
      <c r="F71" s="77"/>
      <c r="G71" s="13"/>
    </row>
    <row r="72" spans="1:7" ht="25.5" x14ac:dyDescent="0.2">
      <c r="A72" s="14">
        <f>+A71+0.01</f>
        <v>5.01</v>
      </c>
      <c r="B72" s="15" t="s">
        <v>79</v>
      </c>
      <c r="C72" s="16">
        <v>27.09</v>
      </c>
      <c r="D72" s="17" t="s">
        <v>4</v>
      </c>
      <c r="E72" s="18">
        <v>825</v>
      </c>
      <c r="F72" s="18">
        <f>+ROUND((C72*E72),2)</f>
        <v>22349.25</v>
      </c>
      <c r="G72" s="19">
        <f>+F72</f>
        <v>22349.25</v>
      </c>
    </row>
    <row r="73" spans="1:7" x14ac:dyDescent="0.2">
      <c r="A73" s="42"/>
      <c r="B73" s="35"/>
      <c r="C73" s="92"/>
      <c r="D73" s="77"/>
      <c r="E73" s="37"/>
      <c r="F73" s="37"/>
      <c r="G73" s="33"/>
    </row>
    <row r="74" spans="1:7" ht="15" customHeight="1" x14ac:dyDescent="0.2">
      <c r="A74" s="21">
        <v>6</v>
      </c>
      <c r="B74" s="22" t="s">
        <v>74</v>
      </c>
      <c r="C74" s="77"/>
      <c r="D74" s="77"/>
      <c r="E74" s="77"/>
      <c r="F74" s="77"/>
      <c r="G74" s="13"/>
    </row>
    <row r="75" spans="1:7" x14ac:dyDescent="0.2">
      <c r="A75" s="14">
        <f>+A74+0.01</f>
        <v>6.01</v>
      </c>
      <c r="B75" s="15" t="s">
        <v>112</v>
      </c>
      <c r="C75" s="16">
        <v>1501.1281000000001</v>
      </c>
      <c r="D75" s="17" t="s">
        <v>2</v>
      </c>
      <c r="E75" s="18">
        <v>134.38</v>
      </c>
      <c r="F75" s="18">
        <f>+ROUND((C75*E75),2)</f>
        <v>201721.59</v>
      </c>
      <c r="G75" s="19">
        <f>+F75</f>
        <v>201721.59</v>
      </c>
    </row>
    <row r="76" spans="1:7" x14ac:dyDescent="0.2">
      <c r="A76" s="42"/>
      <c r="B76" s="35"/>
      <c r="C76" s="92"/>
      <c r="D76" s="77"/>
      <c r="E76" s="37"/>
      <c r="F76" s="37"/>
      <c r="G76" s="33"/>
    </row>
    <row r="77" spans="1:7" x14ac:dyDescent="0.2">
      <c r="A77" s="38">
        <v>7</v>
      </c>
      <c r="B77" s="39" t="s">
        <v>76</v>
      </c>
      <c r="C77" s="92"/>
      <c r="D77" s="77"/>
      <c r="E77" s="37"/>
      <c r="F77" s="37"/>
      <c r="G77" s="33"/>
    </row>
    <row r="78" spans="1:7" x14ac:dyDescent="0.2">
      <c r="A78" s="14">
        <f>+A77+0.01</f>
        <v>7.01</v>
      </c>
      <c r="B78" s="41" t="s">
        <v>124</v>
      </c>
      <c r="C78" s="16">
        <v>20</v>
      </c>
      <c r="D78" s="17" t="s">
        <v>0</v>
      </c>
      <c r="E78" s="18">
        <v>350</v>
      </c>
      <c r="F78" s="18">
        <f>+ROUND((C78*E78),2)</f>
        <v>7000</v>
      </c>
      <c r="G78" s="33"/>
    </row>
    <row r="79" spans="1:7" x14ac:dyDescent="0.2">
      <c r="A79" s="14">
        <f>+A78+0.01</f>
        <v>7.02</v>
      </c>
      <c r="B79" s="41" t="s">
        <v>81</v>
      </c>
      <c r="C79" s="16">
        <v>20</v>
      </c>
      <c r="D79" s="17" t="s">
        <v>0</v>
      </c>
      <c r="E79" s="18">
        <v>1200</v>
      </c>
      <c r="F79" s="18">
        <f>+ROUND((C79*E79),2)</f>
        <v>24000</v>
      </c>
      <c r="G79" s="33"/>
    </row>
    <row r="80" spans="1:7" x14ac:dyDescent="0.2">
      <c r="A80" s="14">
        <f>+A79+0.01</f>
        <v>7.0299999999999994</v>
      </c>
      <c r="B80" s="102" t="s">
        <v>125</v>
      </c>
      <c r="C80" s="16">
        <v>225.75</v>
      </c>
      <c r="D80" s="17" t="s">
        <v>4</v>
      </c>
      <c r="E80" s="18">
        <v>325</v>
      </c>
      <c r="F80" s="18">
        <f>+ROUND((C80*E80),2)</f>
        <v>73368.75</v>
      </c>
      <c r="G80" s="33"/>
    </row>
    <row r="81" spans="1:7" x14ac:dyDescent="0.2">
      <c r="A81" s="14">
        <f>+A80+0.01</f>
        <v>7.0399999999999991</v>
      </c>
      <c r="B81" s="102" t="s">
        <v>77</v>
      </c>
      <c r="C81" s="16">
        <v>2</v>
      </c>
      <c r="D81" s="17" t="s">
        <v>0</v>
      </c>
      <c r="E81" s="18">
        <v>41500</v>
      </c>
      <c r="F81" s="18">
        <f>+ROUND((C81*E81),2)</f>
        <v>83000</v>
      </c>
      <c r="G81" s="33"/>
    </row>
    <row r="82" spans="1:7" x14ac:dyDescent="0.2">
      <c r="A82" s="14">
        <f>+A81+0.01</f>
        <v>7.0499999999999989</v>
      </c>
      <c r="B82" s="41" t="s">
        <v>123</v>
      </c>
      <c r="C82" s="16">
        <v>21.599999999999998</v>
      </c>
      <c r="D82" s="17" t="s">
        <v>2</v>
      </c>
      <c r="E82" s="18">
        <v>721.096</v>
      </c>
      <c r="F82" s="18">
        <f>+ROUND((C82*E82),2)</f>
        <v>15575.67</v>
      </c>
      <c r="G82" s="19">
        <f>SUM(F78:F82)</f>
        <v>202944.42</v>
      </c>
    </row>
    <row r="83" spans="1:7" ht="13.5" thickBot="1" x14ac:dyDescent="0.25">
      <c r="A83" s="42"/>
      <c r="B83" s="93"/>
      <c r="C83" s="92"/>
      <c r="D83" s="77"/>
      <c r="E83" s="37"/>
      <c r="F83" s="37"/>
      <c r="G83" s="33"/>
    </row>
    <row r="84" spans="1:7" ht="13.5" customHeight="1" thickBot="1" x14ac:dyDescent="0.25">
      <c r="A84" s="44"/>
      <c r="B84" s="45"/>
      <c r="C84" s="98" t="s">
        <v>80</v>
      </c>
      <c r="D84" s="99"/>
      <c r="E84" s="100"/>
      <c r="F84" s="100"/>
      <c r="G84" s="101">
        <f>SUM(G46:G82)</f>
        <v>4836001.43</v>
      </c>
    </row>
    <row r="85" spans="1:7" ht="13.5" customHeight="1" x14ac:dyDescent="0.2">
      <c r="A85" s="50"/>
      <c r="B85" s="84"/>
      <c r="C85" s="85"/>
      <c r="D85" s="86"/>
      <c r="E85" s="87"/>
      <c r="F85" s="87"/>
      <c r="G85" s="88"/>
    </row>
    <row r="86" spans="1:7" ht="13.5" customHeight="1" x14ac:dyDescent="0.2">
      <c r="A86" s="42"/>
      <c r="B86" s="93"/>
      <c r="C86" s="92"/>
      <c r="D86" s="77"/>
      <c r="E86" s="37"/>
      <c r="F86" s="37"/>
      <c r="G86" s="33"/>
    </row>
    <row r="87" spans="1:7" x14ac:dyDescent="0.2">
      <c r="A87" s="91" t="s">
        <v>82</v>
      </c>
      <c r="B87" s="83" t="s">
        <v>83</v>
      </c>
      <c r="C87" s="82"/>
      <c r="D87" s="82"/>
      <c r="E87" s="82"/>
      <c r="F87" s="82"/>
      <c r="G87" s="13"/>
    </row>
    <row r="88" spans="1:7" x14ac:dyDescent="0.2">
      <c r="A88" s="38">
        <v>1</v>
      </c>
      <c r="B88" s="39" t="s">
        <v>49</v>
      </c>
      <c r="C88" s="92"/>
      <c r="D88" s="77"/>
      <c r="E88" s="37"/>
      <c r="F88" s="37"/>
      <c r="G88" s="33"/>
    </row>
    <row r="89" spans="1:7" x14ac:dyDescent="0.2">
      <c r="A89" s="14">
        <f>+A88+0.01</f>
        <v>1.01</v>
      </c>
      <c r="B89" s="41" t="s">
        <v>53</v>
      </c>
      <c r="C89" s="16">
        <v>14.112</v>
      </c>
      <c r="D89" s="17" t="s">
        <v>1</v>
      </c>
      <c r="E89" s="105">
        <v>26701.520000000004</v>
      </c>
      <c r="F89" s="18">
        <f t="shared" ref="F89:F98" si="6">+ROUND((C89*E89),2)</f>
        <v>376811.85</v>
      </c>
      <c r="G89" s="33"/>
    </row>
    <row r="90" spans="1:7" x14ac:dyDescent="0.2">
      <c r="A90" s="14">
        <f t="shared" ref="A90:A98" si="7">+A89+0.01</f>
        <v>1.02</v>
      </c>
      <c r="B90" s="41" t="s">
        <v>54</v>
      </c>
      <c r="C90" s="16">
        <v>13.608000000000001</v>
      </c>
      <c r="D90" s="17" t="s">
        <v>1</v>
      </c>
      <c r="E90" s="105">
        <v>20522.949999999997</v>
      </c>
      <c r="F90" s="18">
        <f t="shared" si="6"/>
        <v>279276.3</v>
      </c>
      <c r="G90" s="33"/>
    </row>
    <row r="91" spans="1:7" x14ac:dyDescent="0.2">
      <c r="A91" s="14">
        <f t="shared" si="7"/>
        <v>1.03</v>
      </c>
      <c r="B91" s="41" t="s">
        <v>55</v>
      </c>
      <c r="C91" s="16">
        <v>2.0160000000000005</v>
      </c>
      <c r="D91" s="17" t="s">
        <v>1</v>
      </c>
      <c r="E91" s="105">
        <v>20405.09</v>
      </c>
      <c r="F91" s="18">
        <f t="shared" si="6"/>
        <v>41136.660000000003</v>
      </c>
      <c r="G91" s="33"/>
    </row>
    <row r="92" spans="1:7" x14ac:dyDescent="0.2">
      <c r="A92" s="14">
        <f t="shared" si="7"/>
        <v>1.04</v>
      </c>
      <c r="B92" s="41" t="s">
        <v>56</v>
      </c>
      <c r="C92" s="16">
        <v>2.2999999999999998</v>
      </c>
      <c r="D92" s="17" t="s">
        <v>1</v>
      </c>
      <c r="E92" s="105">
        <v>13614.35</v>
      </c>
      <c r="F92" s="18">
        <f t="shared" si="6"/>
        <v>31313.01</v>
      </c>
      <c r="G92" s="33"/>
    </row>
    <row r="93" spans="1:7" x14ac:dyDescent="0.2">
      <c r="A93" s="14">
        <f t="shared" si="7"/>
        <v>1.05</v>
      </c>
      <c r="B93" s="41" t="s">
        <v>58</v>
      </c>
      <c r="C93" s="16">
        <v>1.75</v>
      </c>
      <c r="D93" s="17" t="s">
        <v>1</v>
      </c>
      <c r="E93" s="105">
        <v>26500.74</v>
      </c>
      <c r="F93" s="18">
        <f t="shared" si="6"/>
        <v>46376.3</v>
      </c>
      <c r="G93" s="33"/>
    </row>
    <row r="94" spans="1:7" x14ac:dyDescent="0.2">
      <c r="A94" s="14">
        <f t="shared" si="7"/>
        <v>1.06</v>
      </c>
      <c r="B94" s="41" t="s">
        <v>141</v>
      </c>
      <c r="C94" s="16">
        <v>15.99</v>
      </c>
      <c r="D94" s="17" t="s">
        <v>1</v>
      </c>
      <c r="E94" s="105">
        <v>17300.91</v>
      </c>
      <c r="F94" s="18">
        <f t="shared" si="6"/>
        <v>276641.55</v>
      </c>
      <c r="G94" s="33"/>
    </row>
    <row r="95" spans="1:7" x14ac:dyDescent="0.2">
      <c r="A95" s="14">
        <f t="shared" si="7"/>
        <v>1.07</v>
      </c>
      <c r="B95" s="41" t="s">
        <v>84</v>
      </c>
      <c r="C95" s="16">
        <v>2.85</v>
      </c>
      <c r="D95" s="17" t="s">
        <v>1</v>
      </c>
      <c r="E95" s="105">
        <v>29878.63</v>
      </c>
      <c r="F95" s="18">
        <f t="shared" si="6"/>
        <v>85154.1</v>
      </c>
      <c r="G95" s="33"/>
    </row>
    <row r="96" spans="1:7" x14ac:dyDescent="0.2">
      <c r="A96" s="14">
        <f t="shared" si="7"/>
        <v>1.08</v>
      </c>
      <c r="B96" s="41" t="s">
        <v>59</v>
      </c>
      <c r="C96" s="16">
        <v>1.6619999999999999</v>
      </c>
      <c r="D96" s="17" t="s">
        <v>1</v>
      </c>
      <c r="E96" s="105">
        <v>12339.77</v>
      </c>
      <c r="F96" s="18">
        <f t="shared" si="6"/>
        <v>20508.7</v>
      </c>
      <c r="G96" s="33"/>
    </row>
    <row r="97" spans="1:7" x14ac:dyDescent="0.2">
      <c r="A97" s="14">
        <f t="shared" si="7"/>
        <v>1.0900000000000001</v>
      </c>
      <c r="B97" s="41" t="s">
        <v>60</v>
      </c>
      <c r="C97" s="16">
        <v>46.49</v>
      </c>
      <c r="D97" s="17" t="s">
        <v>1</v>
      </c>
      <c r="E97" s="105">
        <v>14426.039999999999</v>
      </c>
      <c r="F97" s="18">
        <f t="shared" si="6"/>
        <v>670666.6</v>
      </c>
      <c r="G97" s="33"/>
    </row>
    <row r="98" spans="1:7" x14ac:dyDescent="0.2">
      <c r="A98" s="14">
        <f t="shared" si="7"/>
        <v>1.1000000000000001</v>
      </c>
      <c r="B98" s="41" t="s">
        <v>61</v>
      </c>
      <c r="C98" s="16">
        <v>5.0663999999999998</v>
      </c>
      <c r="D98" s="17" t="s">
        <v>1</v>
      </c>
      <c r="E98" s="105">
        <v>13051.26</v>
      </c>
      <c r="F98" s="18">
        <f t="shared" si="6"/>
        <v>66122.899999999994</v>
      </c>
      <c r="G98" s="19">
        <f>SUM(F89:F98)</f>
        <v>1894007.9699999997</v>
      </c>
    </row>
    <row r="99" spans="1:7" x14ac:dyDescent="0.2">
      <c r="A99" s="42"/>
      <c r="B99" s="93"/>
      <c r="C99" s="92"/>
      <c r="D99" s="77"/>
      <c r="E99" s="37"/>
      <c r="F99" s="37"/>
      <c r="G99" s="33"/>
    </row>
    <row r="100" spans="1:7" ht="15" customHeight="1" x14ac:dyDescent="0.2">
      <c r="A100" s="21">
        <v>2</v>
      </c>
      <c r="B100" s="22" t="s">
        <v>62</v>
      </c>
      <c r="C100" s="77"/>
      <c r="D100" s="77"/>
      <c r="E100" s="77"/>
      <c r="F100" s="77"/>
      <c r="G100" s="13"/>
    </row>
    <row r="101" spans="1:7" ht="15" customHeight="1" x14ac:dyDescent="0.2">
      <c r="A101" s="14">
        <f>+A100+0.01</f>
        <v>2.0099999999999998</v>
      </c>
      <c r="B101" s="15" t="s">
        <v>64</v>
      </c>
      <c r="C101" s="16">
        <v>550.42999999999995</v>
      </c>
      <c r="D101" s="17" t="s">
        <v>2</v>
      </c>
      <c r="E101" s="18">
        <v>916.18</v>
      </c>
      <c r="F101" s="18">
        <f>+ROUND((C101*E101),2)</f>
        <v>504292.96</v>
      </c>
      <c r="G101" s="19">
        <f>+F101</f>
        <v>504292.96</v>
      </c>
    </row>
    <row r="102" spans="1:7" x14ac:dyDescent="0.2">
      <c r="A102" s="42"/>
      <c r="B102" s="35"/>
      <c r="C102" s="92"/>
      <c r="D102" s="77"/>
      <c r="E102" s="37"/>
      <c r="F102" s="37"/>
      <c r="G102" s="33"/>
    </row>
    <row r="103" spans="1:7" s="27" customFormat="1" x14ac:dyDescent="0.2">
      <c r="A103" s="21">
        <v>3</v>
      </c>
      <c r="B103" s="22" t="s">
        <v>66</v>
      </c>
      <c r="C103" s="23"/>
      <c r="D103" s="24"/>
      <c r="E103" s="25"/>
      <c r="F103" s="25"/>
      <c r="G103" s="26"/>
    </row>
    <row r="104" spans="1:7" s="27" customFormat="1" x14ac:dyDescent="0.2">
      <c r="A104" s="28">
        <f>+A103+0.01</f>
        <v>3.01</v>
      </c>
      <c r="B104" s="15" t="s">
        <v>67</v>
      </c>
      <c r="C104" s="29">
        <v>204.3981</v>
      </c>
      <c r="D104" s="30" t="s">
        <v>2</v>
      </c>
      <c r="E104" s="31">
        <v>51.47999999999999</v>
      </c>
      <c r="F104" s="18">
        <f>+ROUND((C104*E104),2)</f>
        <v>10522.41</v>
      </c>
      <c r="G104" s="32"/>
    </row>
    <row r="105" spans="1:7" s="27" customFormat="1" ht="25.5" x14ac:dyDescent="0.2">
      <c r="A105" s="28">
        <f>+A104+0.01</f>
        <v>3.0199999999999996</v>
      </c>
      <c r="B105" s="15" t="s">
        <v>68</v>
      </c>
      <c r="C105" s="29">
        <v>907.57999999999993</v>
      </c>
      <c r="D105" s="30" t="s">
        <v>2</v>
      </c>
      <c r="E105" s="31">
        <v>287.26</v>
      </c>
      <c r="F105" s="18">
        <f>+ROUND((C105*E105),2)</f>
        <v>260711.43</v>
      </c>
      <c r="G105" s="33"/>
    </row>
    <row r="106" spans="1:7" s="27" customFormat="1" x14ac:dyDescent="0.2">
      <c r="A106" s="28">
        <f>+A105+0.01</f>
        <v>3.0299999999999994</v>
      </c>
      <c r="B106" s="15" t="s">
        <v>69</v>
      </c>
      <c r="C106" s="29">
        <v>268.60000000000002</v>
      </c>
      <c r="D106" s="30" t="s">
        <v>2</v>
      </c>
      <c r="E106" s="31">
        <v>465.36999999999995</v>
      </c>
      <c r="F106" s="18">
        <f>+ROUND((C106*E106),2)</f>
        <v>124998.38</v>
      </c>
      <c r="G106" s="33"/>
    </row>
    <row r="107" spans="1:7" s="27" customFormat="1" ht="25.5" x14ac:dyDescent="0.2">
      <c r="A107" s="28">
        <f>+A106+0.01</f>
        <v>3.0399999999999991</v>
      </c>
      <c r="B107" s="15" t="s">
        <v>70</v>
      </c>
      <c r="C107" s="29">
        <v>204.3981</v>
      </c>
      <c r="D107" s="30" t="s">
        <v>2</v>
      </c>
      <c r="E107" s="31">
        <v>465.36999999999995</v>
      </c>
      <c r="F107" s="18">
        <f>+ROUND((C107*E107),2)</f>
        <v>95120.74</v>
      </c>
      <c r="G107" s="33"/>
    </row>
    <row r="108" spans="1:7" s="27" customFormat="1" x14ac:dyDescent="0.2">
      <c r="A108" s="28">
        <f>+A107+0.01</f>
        <v>3.0499999999999989</v>
      </c>
      <c r="B108" s="15" t="s">
        <v>71</v>
      </c>
      <c r="C108" s="29">
        <v>852.00900000000013</v>
      </c>
      <c r="D108" s="30" t="s">
        <v>3</v>
      </c>
      <c r="E108" s="31">
        <v>109.25</v>
      </c>
      <c r="F108" s="18">
        <f>+ROUND((C108*E108),2)</f>
        <v>93081.98</v>
      </c>
      <c r="G108" s="19">
        <f>SUM(F104:F108)</f>
        <v>584434.93999999994</v>
      </c>
    </row>
    <row r="109" spans="1:7" s="27" customFormat="1" x14ac:dyDescent="0.2">
      <c r="A109" s="34"/>
      <c r="B109" s="35"/>
      <c r="C109" s="36"/>
      <c r="D109" s="24"/>
      <c r="E109" s="25"/>
      <c r="F109" s="37"/>
      <c r="G109" s="33"/>
    </row>
    <row r="110" spans="1:7" s="27" customFormat="1" x14ac:dyDescent="0.2">
      <c r="A110" s="21">
        <v>4</v>
      </c>
      <c r="B110" s="22" t="s">
        <v>85</v>
      </c>
      <c r="C110" s="23"/>
      <c r="D110" s="24"/>
      <c r="E110" s="25"/>
      <c r="F110" s="25"/>
      <c r="G110" s="26"/>
    </row>
    <row r="111" spans="1:7" s="27" customFormat="1" x14ac:dyDescent="0.2">
      <c r="A111" s="28">
        <f>+A110+0.01</f>
        <v>4.01</v>
      </c>
      <c r="B111" s="15" t="s">
        <v>86</v>
      </c>
      <c r="C111" s="29">
        <v>34.64</v>
      </c>
      <c r="D111" s="30" t="s">
        <v>2</v>
      </c>
      <c r="E111" s="31">
        <v>1967.4899999999998</v>
      </c>
      <c r="F111" s="18">
        <f>+ROUND((C111*E111),2)</f>
        <v>68153.850000000006</v>
      </c>
      <c r="G111" s="32"/>
    </row>
    <row r="112" spans="1:7" s="27" customFormat="1" x14ac:dyDescent="0.2">
      <c r="A112" s="28">
        <f>+A111+0.01</f>
        <v>4.0199999999999996</v>
      </c>
      <c r="B112" s="15" t="s">
        <v>87</v>
      </c>
      <c r="C112" s="29">
        <v>36.700000000000003</v>
      </c>
      <c r="D112" s="30" t="s">
        <v>2</v>
      </c>
      <c r="E112" s="31">
        <v>1540.0800000000002</v>
      </c>
      <c r="F112" s="18">
        <f>+ROUND((C112*E112),2)</f>
        <v>56520.94</v>
      </c>
      <c r="G112" s="33"/>
    </row>
    <row r="113" spans="1:7" s="27" customFormat="1" x14ac:dyDescent="0.2">
      <c r="A113" s="28">
        <f>+A112+0.01</f>
        <v>4.0299999999999994</v>
      </c>
      <c r="B113" s="15" t="s">
        <v>88</v>
      </c>
      <c r="C113" s="29">
        <v>12.82</v>
      </c>
      <c r="D113" s="30" t="s">
        <v>2</v>
      </c>
      <c r="E113" s="31">
        <v>1540.0800000000002</v>
      </c>
      <c r="F113" s="18">
        <f>+ROUND((C113*E113),2)</f>
        <v>19743.830000000002</v>
      </c>
      <c r="G113" s="33"/>
    </row>
    <row r="114" spans="1:7" s="27" customFormat="1" x14ac:dyDescent="0.2">
      <c r="A114" s="28">
        <f>+A113+0.01</f>
        <v>4.0399999999999991</v>
      </c>
      <c r="B114" s="15" t="s">
        <v>89</v>
      </c>
      <c r="C114" s="29">
        <v>10.3</v>
      </c>
      <c r="D114" s="30" t="s">
        <v>2</v>
      </c>
      <c r="E114" s="31">
        <v>1540.0800000000002</v>
      </c>
      <c r="F114" s="18">
        <f>+ROUND((C114*E114),2)</f>
        <v>15862.82</v>
      </c>
      <c r="G114" s="33"/>
    </row>
    <row r="115" spans="1:7" s="27" customFormat="1" x14ac:dyDescent="0.2">
      <c r="A115" s="28">
        <f>+A114+0.01</f>
        <v>4.0499999999999989</v>
      </c>
      <c r="B115" s="15" t="s">
        <v>90</v>
      </c>
      <c r="C115" s="29">
        <v>42.5</v>
      </c>
      <c r="D115" s="30" t="s">
        <v>2</v>
      </c>
      <c r="E115" s="31">
        <v>1022.12</v>
      </c>
      <c r="F115" s="18">
        <f>+ROUND((C115*E115),2)</f>
        <v>43440.1</v>
      </c>
      <c r="G115" s="19">
        <f>SUM(F111:F115)</f>
        <v>203721.54</v>
      </c>
    </row>
    <row r="116" spans="1:7" s="27" customFormat="1" x14ac:dyDescent="0.2">
      <c r="A116" s="34"/>
      <c r="B116" s="35"/>
      <c r="C116" s="36"/>
      <c r="D116" s="24"/>
      <c r="E116" s="25"/>
      <c r="F116" s="37"/>
      <c r="G116" s="33"/>
    </row>
    <row r="117" spans="1:7" ht="15" customHeight="1" x14ac:dyDescent="0.2">
      <c r="A117" s="21">
        <v>5</v>
      </c>
      <c r="B117" s="22" t="s">
        <v>11</v>
      </c>
      <c r="C117" s="77"/>
      <c r="D117" s="77"/>
      <c r="E117" s="77"/>
      <c r="F117" s="77"/>
      <c r="G117" s="13"/>
    </row>
    <row r="118" spans="1:7" ht="25.5" x14ac:dyDescent="0.2">
      <c r="A118" s="14">
        <f t="shared" ref="A118:A123" si="8">+A117+0.01</f>
        <v>5.01</v>
      </c>
      <c r="B118" s="15" t="s">
        <v>94</v>
      </c>
      <c r="C118" s="16">
        <v>226.64</v>
      </c>
      <c r="D118" s="30" t="s">
        <v>2</v>
      </c>
      <c r="E118" s="18">
        <v>1242.6099999999999</v>
      </c>
      <c r="F118" s="18">
        <f t="shared" ref="F118:F123" si="9">+ROUND((C118*E118),2)</f>
        <v>281625.13</v>
      </c>
      <c r="G118" s="13"/>
    </row>
    <row r="119" spans="1:7" ht="25.5" x14ac:dyDescent="0.2">
      <c r="A119" s="14">
        <f t="shared" si="8"/>
        <v>5.0199999999999996</v>
      </c>
      <c r="B119" s="15" t="s">
        <v>129</v>
      </c>
      <c r="C119" s="16">
        <v>235.62</v>
      </c>
      <c r="D119" s="30" t="s">
        <v>2</v>
      </c>
      <c r="E119" s="18">
        <v>202.92000000000002</v>
      </c>
      <c r="F119" s="18">
        <f t="shared" si="9"/>
        <v>47812.01</v>
      </c>
      <c r="G119" s="13"/>
    </row>
    <row r="120" spans="1:7" x14ac:dyDescent="0.2">
      <c r="A120" s="14">
        <f t="shared" si="8"/>
        <v>5.0299999999999994</v>
      </c>
      <c r="B120" s="15" t="s">
        <v>91</v>
      </c>
      <c r="C120" s="16">
        <v>6.8999999999999995</v>
      </c>
      <c r="D120" s="30" t="s">
        <v>2</v>
      </c>
      <c r="E120" s="18">
        <v>2125.42</v>
      </c>
      <c r="F120" s="18">
        <f t="shared" si="9"/>
        <v>14665.4</v>
      </c>
      <c r="G120" s="13"/>
    </row>
    <row r="121" spans="1:7" x14ac:dyDescent="0.2">
      <c r="A121" s="14">
        <f t="shared" si="8"/>
        <v>5.0399999999999991</v>
      </c>
      <c r="B121" s="15" t="s">
        <v>92</v>
      </c>
      <c r="C121" s="16">
        <v>7.68</v>
      </c>
      <c r="D121" s="30" t="s">
        <v>2</v>
      </c>
      <c r="E121" s="18">
        <v>1502.2599999999998</v>
      </c>
      <c r="F121" s="18">
        <f t="shared" si="9"/>
        <v>11537.36</v>
      </c>
      <c r="G121" s="13"/>
    </row>
    <row r="122" spans="1:7" x14ac:dyDescent="0.2">
      <c r="A122" s="14">
        <f t="shared" si="8"/>
        <v>5.0499999999999989</v>
      </c>
      <c r="B122" s="15" t="s">
        <v>93</v>
      </c>
      <c r="C122" s="16">
        <v>3.8</v>
      </c>
      <c r="D122" s="30" t="s">
        <v>2</v>
      </c>
      <c r="E122" s="18">
        <v>1502.2599999999998</v>
      </c>
      <c r="F122" s="18">
        <f t="shared" si="9"/>
        <v>5708.59</v>
      </c>
      <c r="G122" s="13"/>
    </row>
    <row r="123" spans="1:7" ht="25.5" x14ac:dyDescent="0.2">
      <c r="A123" s="14">
        <f t="shared" si="8"/>
        <v>5.0599999999999987</v>
      </c>
      <c r="B123" s="15" t="s">
        <v>73</v>
      </c>
      <c r="C123" s="16">
        <v>3.8</v>
      </c>
      <c r="D123" s="30" t="s">
        <v>2</v>
      </c>
      <c r="E123" s="18">
        <v>1242.6099999999999</v>
      </c>
      <c r="F123" s="18">
        <f t="shared" si="9"/>
        <v>4721.92</v>
      </c>
      <c r="G123" s="19">
        <f>SUM(F118:F123)</f>
        <v>366070.41000000003</v>
      </c>
    </row>
    <row r="124" spans="1:7" x14ac:dyDescent="0.2">
      <c r="A124" s="42"/>
      <c r="B124" s="35"/>
      <c r="C124" s="92"/>
      <c r="D124" s="77"/>
      <c r="E124" s="37"/>
      <c r="F124" s="37"/>
      <c r="G124" s="33"/>
    </row>
    <row r="125" spans="1:7" ht="15" customHeight="1" x14ac:dyDescent="0.2">
      <c r="A125" s="21">
        <v>6</v>
      </c>
      <c r="B125" s="22" t="s">
        <v>78</v>
      </c>
      <c r="C125" s="77"/>
      <c r="D125" s="77"/>
      <c r="E125" s="77"/>
      <c r="F125" s="77"/>
      <c r="G125" s="13"/>
    </row>
    <row r="126" spans="1:7" x14ac:dyDescent="0.2">
      <c r="A126" s="14">
        <f>+A125+0.01</f>
        <v>6.01</v>
      </c>
      <c r="B126" s="15" t="s">
        <v>177</v>
      </c>
      <c r="C126" s="16">
        <v>2</v>
      </c>
      <c r="D126" s="17" t="s">
        <v>0</v>
      </c>
      <c r="E126" s="18">
        <v>23500</v>
      </c>
      <c r="F126" s="18">
        <f>+ROUND((C126*E126),2)</f>
        <v>47000</v>
      </c>
      <c r="G126" s="13"/>
    </row>
    <row r="127" spans="1:7" x14ac:dyDescent="0.2">
      <c r="A127" s="14">
        <f>+A126+0.01</f>
        <v>6.02</v>
      </c>
      <c r="B127" s="15" t="s">
        <v>178</v>
      </c>
      <c r="C127" s="16">
        <v>18</v>
      </c>
      <c r="D127" s="17" t="s">
        <v>0</v>
      </c>
      <c r="E127" s="18">
        <v>13500</v>
      </c>
      <c r="F127" s="18">
        <f>+ROUND((C127*E127),2)</f>
        <v>243000</v>
      </c>
      <c r="G127" s="13"/>
    </row>
    <row r="128" spans="1:7" x14ac:dyDescent="0.2">
      <c r="A128" s="14">
        <f>+A127+0.01</f>
        <v>6.0299999999999994</v>
      </c>
      <c r="B128" s="15" t="s">
        <v>179</v>
      </c>
      <c r="C128" s="16">
        <v>158.02500000000001</v>
      </c>
      <c r="D128" s="17" t="s">
        <v>4</v>
      </c>
      <c r="E128" s="18">
        <v>400</v>
      </c>
      <c r="F128" s="18">
        <f>+ROUND((C128*E128),2)</f>
        <v>63210</v>
      </c>
      <c r="G128" s="13"/>
    </row>
    <row r="129" spans="1:11" ht="25.5" x14ac:dyDescent="0.2">
      <c r="A129" s="14">
        <f>+A128+0.01</f>
        <v>6.0399999999999991</v>
      </c>
      <c r="B129" s="15" t="s">
        <v>95</v>
      </c>
      <c r="C129" s="16">
        <v>137.70750000000001</v>
      </c>
      <c r="D129" s="17" t="s">
        <v>4</v>
      </c>
      <c r="E129" s="18">
        <v>537.20000000000005</v>
      </c>
      <c r="F129" s="18">
        <f>+ROUND((C129*E129),2)</f>
        <v>73976.47</v>
      </c>
      <c r="G129" s="19">
        <f>SUM(F126:F129)</f>
        <v>427186.47</v>
      </c>
    </row>
    <row r="130" spans="1:11" x14ac:dyDescent="0.2">
      <c r="A130" s="42"/>
      <c r="B130" s="35"/>
      <c r="C130" s="92"/>
      <c r="D130" s="77"/>
      <c r="E130" s="37"/>
      <c r="F130" s="37"/>
      <c r="G130" s="33"/>
    </row>
    <row r="131" spans="1:11" ht="15" customHeight="1" x14ac:dyDescent="0.2">
      <c r="A131" s="21">
        <v>7</v>
      </c>
      <c r="B131" s="22" t="s">
        <v>12</v>
      </c>
      <c r="C131" s="77"/>
      <c r="D131" s="77"/>
      <c r="E131" s="77"/>
      <c r="F131" s="77"/>
      <c r="G131" s="13"/>
    </row>
    <row r="132" spans="1:11" ht="25.5" x14ac:dyDescent="0.2">
      <c r="A132" s="14">
        <f>+A131+0.01</f>
        <v>7.01</v>
      </c>
      <c r="B132" s="15" t="s">
        <v>96</v>
      </c>
      <c r="C132" s="16">
        <v>303.14999999999998</v>
      </c>
      <c r="D132" s="17" t="s">
        <v>4</v>
      </c>
      <c r="E132" s="18">
        <v>295.38</v>
      </c>
      <c r="F132" s="18">
        <f>+ROUND((C132*E132),2)</f>
        <v>89544.45</v>
      </c>
      <c r="G132" s="19">
        <f>+F132</f>
        <v>89544.45</v>
      </c>
    </row>
    <row r="133" spans="1:11" x14ac:dyDescent="0.2">
      <c r="A133" s="42"/>
      <c r="B133" s="35"/>
      <c r="C133" s="92"/>
      <c r="D133" s="77"/>
      <c r="E133" s="37"/>
      <c r="F133" s="37"/>
      <c r="G133" s="33"/>
    </row>
    <row r="134" spans="1:11" ht="15" customHeight="1" x14ac:dyDescent="0.2">
      <c r="A134" s="21">
        <v>8</v>
      </c>
      <c r="B134" s="22" t="s">
        <v>97</v>
      </c>
      <c r="C134" s="77"/>
      <c r="D134" s="77"/>
      <c r="E134" s="77"/>
      <c r="F134" s="77"/>
      <c r="G134" s="13"/>
    </row>
    <row r="135" spans="1:11" ht="25.5" x14ac:dyDescent="0.2">
      <c r="A135" s="14">
        <f>+A134+0.01</f>
        <v>8.01</v>
      </c>
      <c r="B135" s="15" t="s">
        <v>98</v>
      </c>
      <c r="C135" s="16">
        <v>57.04</v>
      </c>
      <c r="D135" s="17" t="s">
        <v>105</v>
      </c>
      <c r="E135" s="18">
        <v>8549.1</v>
      </c>
      <c r="F135" s="18">
        <f>+ROUND((C135*E135),2)</f>
        <v>487640.66</v>
      </c>
      <c r="G135" s="13"/>
    </row>
    <row r="136" spans="1:11" x14ac:dyDescent="0.2">
      <c r="A136" s="14">
        <f>+A135+0.01</f>
        <v>8.02</v>
      </c>
      <c r="B136" s="15" t="s">
        <v>99</v>
      </c>
      <c r="C136" s="16">
        <v>6.24</v>
      </c>
      <c r="D136" s="17" t="s">
        <v>4</v>
      </c>
      <c r="E136" s="18">
        <v>9850</v>
      </c>
      <c r="F136" s="18">
        <f>+ROUND((C136*E136),2)</f>
        <v>61464</v>
      </c>
      <c r="G136" s="19">
        <f>SUM(F135:F136)</f>
        <v>549104.65999999992</v>
      </c>
    </row>
    <row r="137" spans="1:11" x14ac:dyDescent="0.2">
      <c r="A137" s="42"/>
      <c r="B137" s="35"/>
      <c r="C137" s="92"/>
      <c r="D137" s="77"/>
      <c r="E137" s="37"/>
      <c r="F137" s="37"/>
      <c r="G137" s="33"/>
    </row>
    <row r="138" spans="1:11" ht="15" customHeight="1" x14ac:dyDescent="0.2">
      <c r="A138" s="21">
        <v>9</v>
      </c>
      <c r="B138" s="22" t="s">
        <v>100</v>
      </c>
      <c r="C138" s="77"/>
      <c r="D138" s="77"/>
      <c r="E138" s="77"/>
      <c r="F138" s="77"/>
      <c r="G138" s="13"/>
    </row>
    <row r="139" spans="1:11" ht="25.5" x14ac:dyDescent="0.2">
      <c r="A139" s="14">
        <f>+A138+0.01</f>
        <v>9.01</v>
      </c>
      <c r="B139" s="15" t="s">
        <v>101</v>
      </c>
      <c r="C139" s="16">
        <v>18</v>
      </c>
      <c r="D139" s="17" t="s">
        <v>0</v>
      </c>
      <c r="E139" s="18">
        <v>1710.7599999999998</v>
      </c>
      <c r="F139" s="18">
        <f>+ROUND((C139*E139),2)</f>
        <v>30793.68</v>
      </c>
      <c r="G139" s="13"/>
    </row>
    <row r="140" spans="1:11" ht="25.5" x14ac:dyDescent="0.2">
      <c r="A140" s="14">
        <f>+A139+0.01</f>
        <v>9.02</v>
      </c>
      <c r="B140" s="15" t="s">
        <v>102</v>
      </c>
      <c r="C140" s="16">
        <v>1.75</v>
      </c>
      <c r="D140" s="17" t="s">
        <v>2</v>
      </c>
      <c r="E140" s="18">
        <v>1242.6099999999999</v>
      </c>
      <c r="F140" s="18">
        <f>+ROUND((C140*E140),2)</f>
        <v>2174.5700000000002</v>
      </c>
      <c r="G140" s="19">
        <f>SUM(F139:F140)</f>
        <v>32968.25</v>
      </c>
    </row>
    <row r="141" spans="1:11" x14ac:dyDescent="0.2">
      <c r="A141" s="42"/>
      <c r="B141" s="35"/>
      <c r="C141" s="92"/>
      <c r="D141" s="77"/>
      <c r="E141" s="37"/>
      <c r="F141" s="37"/>
      <c r="G141" s="33"/>
    </row>
    <row r="142" spans="1:11" ht="15" customHeight="1" x14ac:dyDescent="0.2">
      <c r="A142" s="21">
        <v>10</v>
      </c>
      <c r="B142" s="22" t="s">
        <v>103</v>
      </c>
      <c r="C142" s="77"/>
      <c r="D142" s="77"/>
      <c r="E142" s="77"/>
      <c r="F142" s="77"/>
      <c r="G142" s="13"/>
    </row>
    <row r="143" spans="1:11" s="27" customFormat="1" ht="25.5" x14ac:dyDescent="0.2">
      <c r="A143" s="14">
        <f>+A142+0.01</f>
        <v>10.01</v>
      </c>
      <c r="B143" s="102" t="s">
        <v>148</v>
      </c>
      <c r="C143" s="103">
        <v>6</v>
      </c>
      <c r="D143" s="104" t="s">
        <v>0</v>
      </c>
      <c r="E143" s="105">
        <v>13244.23</v>
      </c>
      <c r="F143" s="18">
        <f t="shared" ref="F143:F159" si="10">+ROUND((C143*E143),2)</f>
        <v>79465.38</v>
      </c>
      <c r="G143" s="26"/>
      <c r="H143" s="106"/>
      <c r="I143" s="106"/>
      <c r="J143" s="106"/>
      <c r="K143" s="106"/>
    </row>
    <row r="144" spans="1:11" s="27" customFormat="1" ht="25.5" x14ac:dyDescent="0.2">
      <c r="A144" s="14">
        <f t="shared" ref="A144:A162" si="11">+A143+0.01</f>
        <v>10.02</v>
      </c>
      <c r="B144" s="102" t="s">
        <v>149</v>
      </c>
      <c r="C144" s="103">
        <v>2</v>
      </c>
      <c r="D144" s="104" t="s">
        <v>0</v>
      </c>
      <c r="E144" s="105">
        <v>11299.23</v>
      </c>
      <c r="F144" s="18">
        <f t="shared" si="10"/>
        <v>22598.46</v>
      </c>
      <c r="G144" s="26"/>
      <c r="H144" s="106"/>
      <c r="I144" s="106"/>
      <c r="J144" s="106"/>
      <c r="K144" s="106"/>
    </row>
    <row r="145" spans="1:11" s="27" customFormat="1" ht="38.25" x14ac:dyDescent="0.2">
      <c r="A145" s="14">
        <f t="shared" si="11"/>
        <v>10.029999999999999</v>
      </c>
      <c r="B145" s="102" t="s">
        <v>150</v>
      </c>
      <c r="C145" s="103">
        <v>2</v>
      </c>
      <c r="D145" s="104" t="s">
        <v>0</v>
      </c>
      <c r="E145" s="105">
        <v>27044.720000000005</v>
      </c>
      <c r="F145" s="18">
        <f t="shared" si="10"/>
        <v>54089.440000000002</v>
      </c>
      <c r="G145" s="26"/>
      <c r="H145" s="106"/>
      <c r="I145" s="106"/>
      <c r="J145" s="106"/>
      <c r="K145" s="106"/>
    </row>
    <row r="146" spans="1:11" ht="38.25" x14ac:dyDescent="0.2">
      <c r="A146" s="14">
        <f t="shared" si="11"/>
        <v>10.039999999999999</v>
      </c>
      <c r="B146" s="102" t="s">
        <v>151</v>
      </c>
      <c r="C146" s="103">
        <v>2</v>
      </c>
      <c r="D146" s="104" t="s">
        <v>0</v>
      </c>
      <c r="E146" s="105">
        <v>20412.21</v>
      </c>
      <c r="F146" s="18">
        <f t="shared" si="10"/>
        <v>40824.42</v>
      </c>
      <c r="G146" s="33"/>
      <c r="H146" s="76"/>
      <c r="I146" s="76"/>
      <c r="J146" s="76"/>
      <c r="K146" s="76"/>
    </row>
    <row r="147" spans="1:11" s="27" customFormat="1" ht="38.25" x14ac:dyDescent="0.2">
      <c r="A147" s="14">
        <f t="shared" si="11"/>
        <v>10.049999999999999</v>
      </c>
      <c r="B147" s="102" t="s">
        <v>147</v>
      </c>
      <c r="C147" s="103">
        <v>2</v>
      </c>
      <c r="D147" s="104" t="s">
        <v>0</v>
      </c>
      <c r="E147" s="105">
        <v>18945.63</v>
      </c>
      <c r="F147" s="18">
        <f t="shared" si="10"/>
        <v>37891.26</v>
      </c>
      <c r="G147" s="26"/>
      <c r="H147" s="106"/>
      <c r="I147" s="106"/>
      <c r="J147" s="106"/>
      <c r="K147" s="106"/>
    </row>
    <row r="148" spans="1:11" s="27" customFormat="1" ht="25.5" x14ac:dyDescent="0.2">
      <c r="A148" s="14">
        <f t="shared" si="11"/>
        <v>10.059999999999999</v>
      </c>
      <c r="B148" s="102" t="s">
        <v>152</v>
      </c>
      <c r="C148" s="103">
        <v>2</v>
      </c>
      <c r="D148" s="104" t="s">
        <v>0</v>
      </c>
      <c r="E148" s="105">
        <v>9385.2899999999991</v>
      </c>
      <c r="F148" s="18">
        <f t="shared" si="10"/>
        <v>18770.580000000002</v>
      </c>
      <c r="G148" s="26"/>
      <c r="H148" s="106"/>
      <c r="I148" s="106"/>
      <c r="J148" s="106"/>
      <c r="K148" s="106"/>
    </row>
    <row r="149" spans="1:11" s="27" customFormat="1" ht="25.5" x14ac:dyDescent="0.2">
      <c r="A149" s="14">
        <f t="shared" si="11"/>
        <v>10.069999999999999</v>
      </c>
      <c r="B149" s="102" t="s">
        <v>156</v>
      </c>
      <c r="C149" s="103">
        <v>4</v>
      </c>
      <c r="D149" s="104" t="s">
        <v>0</v>
      </c>
      <c r="E149" s="105">
        <v>11071.410000000002</v>
      </c>
      <c r="F149" s="18">
        <f t="shared" si="10"/>
        <v>44285.64</v>
      </c>
      <c r="G149" s="26"/>
      <c r="H149" s="106"/>
      <c r="I149" s="106"/>
      <c r="J149" s="106"/>
      <c r="K149" s="106"/>
    </row>
    <row r="150" spans="1:11" s="27" customFormat="1" ht="25.5" x14ac:dyDescent="0.2">
      <c r="A150" s="14">
        <f t="shared" si="11"/>
        <v>10.079999999999998</v>
      </c>
      <c r="B150" s="102" t="s">
        <v>164</v>
      </c>
      <c r="C150" s="103">
        <v>4</v>
      </c>
      <c r="D150" s="104" t="s">
        <v>0</v>
      </c>
      <c r="E150" s="105">
        <v>9875</v>
      </c>
      <c r="F150" s="18">
        <f t="shared" si="10"/>
        <v>39500</v>
      </c>
      <c r="G150" s="26"/>
      <c r="H150" s="106"/>
      <c r="I150" s="106"/>
      <c r="J150" s="106"/>
      <c r="K150" s="106"/>
    </row>
    <row r="151" spans="1:11" s="27" customFormat="1" ht="25.5" x14ac:dyDescent="0.2">
      <c r="A151" s="14">
        <f t="shared" si="11"/>
        <v>10.089999999999998</v>
      </c>
      <c r="B151" s="102" t="s">
        <v>157</v>
      </c>
      <c r="C151" s="103">
        <v>2</v>
      </c>
      <c r="D151" s="104" t="s">
        <v>0</v>
      </c>
      <c r="E151" s="105">
        <v>7309.2800000000016</v>
      </c>
      <c r="F151" s="18">
        <f t="shared" si="10"/>
        <v>14618.56</v>
      </c>
      <c r="G151" s="26"/>
      <c r="H151" s="106"/>
      <c r="I151" s="106"/>
      <c r="J151" s="106"/>
      <c r="K151" s="106"/>
    </row>
    <row r="152" spans="1:11" s="27" customFormat="1" ht="25.5" x14ac:dyDescent="0.2">
      <c r="A152" s="14">
        <f t="shared" si="11"/>
        <v>10.099999999999998</v>
      </c>
      <c r="B152" s="102" t="s">
        <v>153</v>
      </c>
      <c r="C152" s="103">
        <v>2</v>
      </c>
      <c r="D152" s="104" t="s">
        <v>0</v>
      </c>
      <c r="E152" s="105">
        <v>9401.77</v>
      </c>
      <c r="F152" s="18">
        <f t="shared" si="10"/>
        <v>18803.54</v>
      </c>
      <c r="G152" s="26"/>
      <c r="H152" s="106"/>
      <c r="I152" s="106"/>
      <c r="J152" s="106"/>
      <c r="K152" s="106"/>
    </row>
    <row r="153" spans="1:11" s="27" customFormat="1" ht="25.5" x14ac:dyDescent="0.2">
      <c r="A153" s="14">
        <f t="shared" si="11"/>
        <v>10.109999999999998</v>
      </c>
      <c r="B153" s="102" t="s">
        <v>154</v>
      </c>
      <c r="C153" s="103">
        <v>2</v>
      </c>
      <c r="D153" s="104" t="s">
        <v>0</v>
      </c>
      <c r="E153" s="105">
        <v>2441.54</v>
      </c>
      <c r="F153" s="18">
        <f t="shared" si="10"/>
        <v>4883.08</v>
      </c>
      <c r="G153" s="26"/>
      <c r="H153" s="106"/>
      <c r="I153" s="106"/>
      <c r="J153" s="106"/>
      <c r="K153" s="106"/>
    </row>
    <row r="154" spans="1:11" s="27" customFormat="1" ht="25.5" x14ac:dyDescent="0.2">
      <c r="A154" s="14">
        <f t="shared" si="11"/>
        <v>10.119999999999997</v>
      </c>
      <c r="B154" s="102" t="s">
        <v>155</v>
      </c>
      <c r="C154" s="103">
        <v>16</v>
      </c>
      <c r="D154" s="104" t="s">
        <v>0</v>
      </c>
      <c r="E154" s="105">
        <v>3033.19</v>
      </c>
      <c r="F154" s="18">
        <f t="shared" si="10"/>
        <v>48531.040000000001</v>
      </c>
      <c r="G154" s="26"/>
      <c r="H154" s="106"/>
      <c r="I154" s="106"/>
      <c r="J154" s="106"/>
      <c r="K154" s="106"/>
    </row>
    <row r="155" spans="1:11" s="27" customFormat="1" x14ac:dyDescent="0.2">
      <c r="A155" s="14">
        <f t="shared" si="11"/>
        <v>10.129999999999997</v>
      </c>
      <c r="B155" s="102" t="s">
        <v>196</v>
      </c>
      <c r="C155" s="103">
        <v>2</v>
      </c>
      <c r="D155" s="104" t="s">
        <v>0</v>
      </c>
      <c r="E155" s="105">
        <v>1455.78</v>
      </c>
      <c r="F155" s="18">
        <f>+ROUND((C155*E155),2)</f>
        <v>2911.56</v>
      </c>
      <c r="G155" s="26"/>
      <c r="H155" s="106"/>
      <c r="I155" s="106"/>
      <c r="J155" s="106"/>
      <c r="K155" s="106"/>
    </row>
    <row r="156" spans="1:11" s="27" customFormat="1" x14ac:dyDescent="0.2">
      <c r="A156" s="14">
        <f t="shared" si="11"/>
        <v>10.139999999999997</v>
      </c>
      <c r="B156" s="102" t="s">
        <v>197</v>
      </c>
      <c r="C156" s="103">
        <v>2</v>
      </c>
      <c r="D156" s="104" t="s">
        <v>0</v>
      </c>
      <c r="E156" s="105">
        <v>1755.85</v>
      </c>
      <c r="F156" s="18">
        <f>+ROUND((C156*E156),2)</f>
        <v>3511.7</v>
      </c>
      <c r="G156" s="26"/>
      <c r="H156" s="106"/>
      <c r="I156" s="106"/>
      <c r="J156" s="106"/>
      <c r="K156" s="106"/>
    </row>
    <row r="157" spans="1:11" s="27" customFormat="1" x14ac:dyDescent="0.2">
      <c r="A157" s="14">
        <f t="shared" si="11"/>
        <v>10.149999999999997</v>
      </c>
      <c r="B157" s="102" t="s">
        <v>161</v>
      </c>
      <c r="C157" s="103">
        <v>6.3</v>
      </c>
      <c r="D157" s="104" t="s">
        <v>3</v>
      </c>
      <c r="E157" s="105">
        <v>1245.79</v>
      </c>
      <c r="F157" s="18">
        <f t="shared" si="10"/>
        <v>7848.48</v>
      </c>
      <c r="G157" s="26"/>
      <c r="H157" s="106"/>
      <c r="I157" s="106"/>
      <c r="J157" s="106"/>
      <c r="K157" s="106"/>
    </row>
    <row r="158" spans="1:11" s="27" customFormat="1" ht="38.25" x14ac:dyDescent="0.2">
      <c r="A158" s="14">
        <f t="shared" si="11"/>
        <v>10.159999999999997</v>
      </c>
      <c r="B158" s="102" t="s">
        <v>163</v>
      </c>
      <c r="C158" s="103">
        <v>1</v>
      </c>
      <c r="D158" s="104" t="s">
        <v>5</v>
      </c>
      <c r="E158" s="105">
        <v>29112.58</v>
      </c>
      <c r="F158" s="18">
        <f t="shared" si="10"/>
        <v>29112.58</v>
      </c>
      <c r="G158" s="26"/>
      <c r="H158" s="106"/>
      <c r="I158" s="106"/>
      <c r="J158" s="106"/>
      <c r="K158" s="106"/>
    </row>
    <row r="159" spans="1:11" s="27" customFormat="1" ht="25.5" x14ac:dyDescent="0.2">
      <c r="A159" s="14">
        <f t="shared" si="11"/>
        <v>10.169999999999996</v>
      </c>
      <c r="B159" s="102" t="s">
        <v>162</v>
      </c>
      <c r="C159" s="103">
        <v>1</v>
      </c>
      <c r="D159" s="104" t="s">
        <v>5</v>
      </c>
      <c r="E159" s="105">
        <v>21164.3</v>
      </c>
      <c r="F159" s="18">
        <f t="shared" si="10"/>
        <v>21164.3</v>
      </c>
      <c r="G159" s="26"/>
      <c r="H159" s="106"/>
      <c r="I159" s="106"/>
      <c r="J159" s="106"/>
      <c r="K159" s="106"/>
    </row>
    <row r="160" spans="1:11" s="27" customFormat="1" x14ac:dyDescent="0.2">
      <c r="A160" s="14">
        <f t="shared" si="11"/>
        <v>10.179999999999996</v>
      </c>
      <c r="B160" s="102" t="s">
        <v>158</v>
      </c>
      <c r="C160" s="103">
        <v>12.6</v>
      </c>
      <c r="D160" s="104" t="s">
        <v>3</v>
      </c>
      <c r="E160" s="105">
        <v>1045.75</v>
      </c>
      <c r="F160" s="18">
        <f>+ROUND((C160*E160),2)</f>
        <v>13176.45</v>
      </c>
      <c r="G160" s="26"/>
      <c r="H160" s="106"/>
      <c r="I160" s="106"/>
      <c r="J160" s="106"/>
      <c r="K160" s="106"/>
    </row>
    <row r="161" spans="1:11" s="27" customFormat="1" x14ac:dyDescent="0.2">
      <c r="A161" s="14">
        <f t="shared" si="11"/>
        <v>10.189999999999996</v>
      </c>
      <c r="B161" s="102" t="s">
        <v>159</v>
      </c>
      <c r="C161" s="103">
        <v>25.2</v>
      </c>
      <c r="D161" s="104" t="s">
        <v>3</v>
      </c>
      <c r="E161" s="105">
        <v>452.12</v>
      </c>
      <c r="F161" s="18">
        <f>+ROUND((C161*E161),2)</f>
        <v>11393.42</v>
      </c>
      <c r="G161" s="26"/>
      <c r="H161" s="106"/>
      <c r="I161" s="106"/>
      <c r="J161" s="106"/>
      <c r="K161" s="106"/>
    </row>
    <row r="162" spans="1:11" s="27" customFormat="1" x14ac:dyDescent="0.2">
      <c r="A162" s="14">
        <f t="shared" si="11"/>
        <v>10.199999999999996</v>
      </c>
      <c r="B162" s="102" t="s">
        <v>160</v>
      </c>
      <c r="C162" s="103">
        <v>6.3</v>
      </c>
      <c r="D162" s="104" t="s">
        <v>3</v>
      </c>
      <c r="E162" s="105">
        <v>1045.75</v>
      </c>
      <c r="F162" s="18">
        <f>+ROUND((C162*E162),2)</f>
        <v>6588.23</v>
      </c>
      <c r="G162" s="107">
        <f>SUM(F143:F162)</f>
        <v>519968.12</v>
      </c>
      <c r="H162" s="106"/>
      <c r="I162" s="106"/>
      <c r="J162" s="106"/>
      <c r="K162" s="106"/>
    </row>
    <row r="163" spans="1:11" x14ac:dyDescent="0.2">
      <c r="A163" s="42"/>
      <c r="B163" s="35"/>
      <c r="C163" s="92"/>
      <c r="D163" s="77"/>
      <c r="E163" s="37"/>
      <c r="F163" s="37"/>
      <c r="G163" s="33"/>
    </row>
    <row r="164" spans="1:11" ht="15" customHeight="1" x14ac:dyDescent="0.2">
      <c r="A164" s="21">
        <v>11</v>
      </c>
      <c r="B164" s="22" t="s">
        <v>9</v>
      </c>
      <c r="C164" s="77"/>
      <c r="D164" s="77"/>
      <c r="E164" s="77"/>
      <c r="F164" s="77"/>
      <c r="G164" s="13"/>
    </row>
    <row r="165" spans="1:11" x14ac:dyDescent="0.2">
      <c r="A165" s="14">
        <f>+A164+0.01</f>
        <v>11.01</v>
      </c>
      <c r="B165" s="15" t="s">
        <v>181</v>
      </c>
      <c r="C165" s="16">
        <v>34</v>
      </c>
      <c r="D165" s="17" t="s">
        <v>0</v>
      </c>
      <c r="E165" s="18">
        <v>1222.07</v>
      </c>
      <c r="F165" s="18">
        <f>+ROUND((C165*E165),2)</f>
        <v>41550.379999999997</v>
      </c>
      <c r="G165" s="13"/>
    </row>
    <row r="166" spans="1:11" x14ac:dyDescent="0.2">
      <c r="A166" s="14">
        <f>+A165+0.01</f>
        <v>11.02</v>
      </c>
      <c r="B166" s="15" t="s">
        <v>182</v>
      </c>
      <c r="C166" s="16">
        <v>22</v>
      </c>
      <c r="D166" s="17" t="s">
        <v>0</v>
      </c>
      <c r="E166" s="18">
        <v>1279.99</v>
      </c>
      <c r="F166" s="18">
        <f>+ROUND((C166*E166),2)</f>
        <v>28159.78</v>
      </c>
      <c r="G166" s="13"/>
    </row>
    <row r="167" spans="1:11" x14ac:dyDescent="0.2">
      <c r="A167" s="14">
        <f t="shared" ref="A167:A180" si="12">+A166+0.01</f>
        <v>11.03</v>
      </c>
      <c r="B167" s="15" t="s">
        <v>183</v>
      </c>
      <c r="C167" s="16">
        <v>2</v>
      </c>
      <c r="D167" s="17" t="s">
        <v>0</v>
      </c>
      <c r="E167" s="18">
        <v>1659.6200000000001</v>
      </c>
      <c r="F167" s="18">
        <f t="shared" ref="F167:F180" si="13">+ROUND((C167*E167),2)</f>
        <v>3319.24</v>
      </c>
      <c r="G167" s="13"/>
    </row>
    <row r="168" spans="1:11" x14ac:dyDescent="0.2">
      <c r="A168" s="14">
        <f t="shared" si="12"/>
        <v>11.04</v>
      </c>
      <c r="B168" s="15" t="s">
        <v>184</v>
      </c>
      <c r="C168" s="16">
        <v>2</v>
      </c>
      <c r="D168" s="17" t="s">
        <v>0</v>
      </c>
      <c r="E168" s="18">
        <v>2044.2399999999998</v>
      </c>
      <c r="F168" s="18">
        <f t="shared" si="13"/>
        <v>4088.48</v>
      </c>
      <c r="G168" s="13"/>
    </row>
    <row r="169" spans="1:11" x14ac:dyDescent="0.2">
      <c r="A169" s="14">
        <f t="shared" si="12"/>
        <v>11.049999999999999</v>
      </c>
      <c r="B169" s="15" t="s">
        <v>13</v>
      </c>
      <c r="C169" s="16">
        <v>2</v>
      </c>
      <c r="D169" s="17" t="s">
        <v>0</v>
      </c>
      <c r="E169" s="18">
        <v>1625.14</v>
      </c>
      <c r="F169" s="18">
        <f t="shared" si="13"/>
        <v>3250.28</v>
      </c>
      <c r="G169" s="13"/>
    </row>
    <row r="170" spans="1:11" x14ac:dyDescent="0.2">
      <c r="A170" s="14">
        <f t="shared" si="12"/>
        <v>11.059999999999999</v>
      </c>
      <c r="B170" s="15" t="s">
        <v>185</v>
      </c>
      <c r="C170" s="16">
        <v>40</v>
      </c>
      <c r="D170" s="17" t="s">
        <v>0</v>
      </c>
      <c r="E170" s="18">
        <v>1509.92</v>
      </c>
      <c r="F170" s="18">
        <f t="shared" si="13"/>
        <v>60396.800000000003</v>
      </c>
      <c r="G170" s="13"/>
    </row>
    <row r="171" spans="1:11" x14ac:dyDescent="0.2">
      <c r="A171" s="14">
        <f t="shared" si="12"/>
        <v>11.069999999999999</v>
      </c>
      <c r="B171" s="15" t="s">
        <v>186</v>
      </c>
      <c r="C171" s="16">
        <v>8</v>
      </c>
      <c r="D171" s="17" t="s">
        <v>0</v>
      </c>
      <c r="E171" s="18">
        <v>2717.22</v>
      </c>
      <c r="F171" s="18">
        <f t="shared" si="13"/>
        <v>21737.759999999998</v>
      </c>
      <c r="G171" s="13"/>
    </row>
    <row r="172" spans="1:11" x14ac:dyDescent="0.2">
      <c r="A172" s="14">
        <f t="shared" si="12"/>
        <v>11.079999999999998</v>
      </c>
      <c r="B172" s="15" t="s">
        <v>187</v>
      </c>
      <c r="C172" s="16">
        <v>2</v>
      </c>
      <c r="D172" s="17" t="s">
        <v>0</v>
      </c>
      <c r="E172" s="18">
        <v>1400.45</v>
      </c>
      <c r="F172" s="18">
        <f t="shared" si="13"/>
        <v>2800.9</v>
      </c>
      <c r="G172" s="13"/>
    </row>
    <row r="173" spans="1:11" x14ac:dyDescent="0.2">
      <c r="A173" s="14">
        <f t="shared" si="12"/>
        <v>11.089999999999998</v>
      </c>
      <c r="B173" s="15" t="s">
        <v>188</v>
      </c>
      <c r="C173" s="16">
        <v>2</v>
      </c>
      <c r="D173" s="17" t="s">
        <v>0</v>
      </c>
      <c r="E173" s="18">
        <v>2015.65</v>
      </c>
      <c r="F173" s="18">
        <f t="shared" si="13"/>
        <v>4031.3</v>
      </c>
      <c r="G173" s="13"/>
    </row>
    <row r="174" spans="1:11" x14ac:dyDescent="0.2">
      <c r="A174" s="14">
        <f t="shared" si="12"/>
        <v>11.099999999999998</v>
      </c>
      <c r="B174" s="15" t="s">
        <v>189</v>
      </c>
      <c r="C174" s="16">
        <v>8</v>
      </c>
      <c r="D174" s="17" t="s">
        <v>0</v>
      </c>
      <c r="E174" s="18">
        <v>1059.18</v>
      </c>
      <c r="F174" s="18">
        <f t="shared" si="13"/>
        <v>8473.44</v>
      </c>
      <c r="G174" s="13"/>
    </row>
    <row r="175" spans="1:11" x14ac:dyDescent="0.2">
      <c r="A175" s="14">
        <f t="shared" si="12"/>
        <v>11.109999999999998</v>
      </c>
      <c r="B175" s="15" t="s">
        <v>190</v>
      </c>
      <c r="C175" s="16">
        <v>8</v>
      </c>
      <c r="D175" s="17" t="s">
        <v>0</v>
      </c>
      <c r="E175" s="18">
        <v>1059.18</v>
      </c>
      <c r="F175" s="18">
        <f t="shared" si="13"/>
        <v>8473.44</v>
      </c>
      <c r="G175" s="13"/>
    </row>
    <row r="176" spans="1:11" x14ac:dyDescent="0.2">
      <c r="A176" s="14">
        <f t="shared" si="12"/>
        <v>11.119999999999997</v>
      </c>
      <c r="B176" s="15" t="s">
        <v>191</v>
      </c>
      <c r="C176" s="16">
        <v>1</v>
      </c>
      <c r="D176" s="17" t="s">
        <v>0</v>
      </c>
      <c r="E176" s="18">
        <v>1855.45</v>
      </c>
      <c r="F176" s="18">
        <f t="shared" si="13"/>
        <v>1855.45</v>
      </c>
      <c r="G176" s="13"/>
    </row>
    <row r="177" spans="1:7" x14ac:dyDescent="0.2">
      <c r="A177" s="14">
        <f t="shared" si="12"/>
        <v>11.129999999999997</v>
      </c>
      <c r="B177" s="15" t="s">
        <v>192</v>
      </c>
      <c r="C177" s="16">
        <v>1</v>
      </c>
      <c r="D177" s="17" t="s">
        <v>0</v>
      </c>
      <c r="E177" s="18">
        <v>1855.45</v>
      </c>
      <c r="F177" s="18">
        <f t="shared" si="13"/>
        <v>1855.45</v>
      </c>
      <c r="G177" s="13"/>
    </row>
    <row r="178" spans="1:7" x14ac:dyDescent="0.2">
      <c r="A178" s="14">
        <f t="shared" si="12"/>
        <v>11.139999999999997</v>
      </c>
      <c r="B178" s="15" t="s">
        <v>193</v>
      </c>
      <c r="C178" s="16">
        <v>2</v>
      </c>
      <c r="D178" s="17" t="s">
        <v>0</v>
      </c>
      <c r="E178" s="18">
        <v>15794.08</v>
      </c>
      <c r="F178" s="18">
        <f t="shared" si="13"/>
        <v>31588.16</v>
      </c>
      <c r="G178" s="13"/>
    </row>
    <row r="179" spans="1:7" x14ac:dyDescent="0.2">
      <c r="A179" s="14">
        <f t="shared" si="12"/>
        <v>11.149999999999997</v>
      </c>
      <c r="B179" s="15" t="s">
        <v>195</v>
      </c>
      <c r="C179" s="16">
        <v>2</v>
      </c>
      <c r="D179" s="17" t="s">
        <v>0</v>
      </c>
      <c r="E179" s="18">
        <v>18271.980000000003</v>
      </c>
      <c r="F179" s="18">
        <f t="shared" si="13"/>
        <v>36543.96</v>
      </c>
      <c r="G179" s="13"/>
    </row>
    <row r="180" spans="1:7" x14ac:dyDescent="0.2">
      <c r="A180" s="14">
        <f t="shared" si="12"/>
        <v>11.159999999999997</v>
      </c>
      <c r="B180" s="15" t="s">
        <v>194</v>
      </c>
      <c r="C180" s="16">
        <v>1</v>
      </c>
      <c r="D180" s="17" t="s">
        <v>5</v>
      </c>
      <c r="E180" s="18">
        <v>84457.15</v>
      </c>
      <c r="F180" s="18">
        <f t="shared" si="13"/>
        <v>84457.15</v>
      </c>
      <c r="G180" s="19">
        <f>SUM(F165:F180)</f>
        <v>342581.97000000003</v>
      </c>
    </row>
    <row r="181" spans="1:7" x14ac:dyDescent="0.2">
      <c r="A181" s="42"/>
      <c r="B181" s="35"/>
      <c r="C181" s="92"/>
      <c r="D181" s="77"/>
      <c r="E181" s="37"/>
      <c r="F181" s="37"/>
      <c r="G181" s="33"/>
    </row>
    <row r="182" spans="1:7" ht="15" customHeight="1" x14ac:dyDescent="0.2">
      <c r="A182" s="21">
        <v>12</v>
      </c>
      <c r="B182" s="22" t="s">
        <v>74</v>
      </c>
      <c r="C182" s="77"/>
      <c r="D182" s="77"/>
      <c r="E182" s="77"/>
      <c r="F182" s="77"/>
      <c r="G182" s="13"/>
    </row>
    <row r="183" spans="1:7" x14ac:dyDescent="0.2">
      <c r="A183" s="14">
        <f>+A182+0.01</f>
        <v>12.01</v>
      </c>
      <c r="B183" s="15" t="s">
        <v>75</v>
      </c>
      <c r="C183" s="16">
        <v>1380.5780999999997</v>
      </c>
      <c r="D183" s="17" t="s">
        <v>2</v>
      </c>
      <c r="E183" s="18">
        <v>134.38</v>
      </c>
      <c r="F183" s="18">
        <f>+ROUND((C183*E183),2)</f>
        <v>185522.09</v>
      </c>
      <c r="G183" s="19">
        <f>+F183</f>
        <v>185522.09</v>
      </c>
    </row>
    <row r="184" spans="1:7" x14ac:dyDescent="0.2">
      <c r="A184" s="42"/>
      <c r="B184" s="35"/>
      <c r="C184" s="92"/>
      <c r="D184" s="77"/>
      <c r="E184" s="37"/>
      <c r="F184" s="37"/>
      <c r="G184" s="33"/>
    </row>
    <row r="185" spans="1:7" x14ac:dyDescent="0.2">
      <c r="A185" s="38">
        <v>13</v>
      </c>
      <c r="B185" s="39" t="s">
        <v>107</v>
      </c>
      <c r="C185" s="92"/>
      <c r="D185" s="77"/>
      <c r="E185" s="37"/>
      <c r="F185" s="37"/>
      <c r="G185" s="33"/>
    </row>
    <row r="186" spans="1:7" x14ac:dyDescent="0.2">
      <c r="A186" s="14">
        <f>+A185+0.01</f>
        <v>13.01</v>
      </c>
      <c r="B186" s="102" t="s">
        <v>130</v>
      </c>
      <c r="C186" s="16">
        <v>48.34</v>
      </c>
      <c r="D186" s="17" t="s">
        <v>2</v>
      </c>
      <c r="E186" s="18">
        <v>670.46</v>
      </c>
      <c r="F186" s="18">
        <f>+ROUND((C186*E186),2)</f>
        <v>32410.04</v>
      </c>
      <c r="G186" s="13"/>
    </row>
    <row r="187" spans="1:7" x14ac:dyDescent="0.2">
      <c r="A187" s="14">
        <f>+A186+0.01</f>
        <v>13.02</v>
      </c>
      <c r="B187" s="102" t="s">
        <v>205</v>
      </c>
      <c r="C187" s="16">
        <v>168.99</v>
      </c>
      <c r="D187" s="17" t="s">
        <v>2</v>
      </c>
      <c r="E187" s="18">
        <v>325</v>
      </c>
      <c r="F187" s="18">
        <f>+ROUND((C187*E187),2)</f>
        <v>54921.75</v>
      </c>
      <c r="G187" s="19">
        <f>SUM(F186:F187)</f>
        <v>87331.790000000008</v>
      </c>
    </row>
    <row r="188" spans="1:7" ht="13.5" thickBot="1" x14ac:dyDescent="0.25">
      <c r="A188" s="42"/>
      <c r="B188" s="93"/>
      <c r="C188" s="92"/>
      <c r="D188" s="77"/>
      <c r="E188" s="37"/>
      <c r="F188" s="37"/>
      <c r="G188" s="33"/>
    </row>
    <row r="189" spans="1:7" ht="13.5" customHeight="1" thickBot="1" x14ac:dyDescent="0.25">
      <c r="A189" s="44"/>
      <c r="B189" s="45"/>
      <c r="C189" s="98" t="s">
        <v>113</v>
      </c>
      <c r="D189" s="99"/>
      <c r="E189" s="100"/>
      <c r="F189" s="100"/>
      <c r="G189" s="101">
        <f>SUM(G89:G187)</f>
        <v>5786735.6200000001</v>
      </c>
    </row>
    <row r="190" spans="1:7" ht="13.5" customHeight="1" thickBot="1" x14ac:dyDescent="0.25">
      <c r="A190" s="50"/>
      <c r="B190" s="84"/>
      <c r="C190" s="85"/>
      <c r="D190" s="86"/>
      <c r="E190" s="87"/>
      <c r="F190" s="87"/>
      <c r="G190" s="88"/>
    </row>
    <row r="191" spans="1:7" ht="13.5" customHeight="1" thickBot="1" x14ac:dyDescent="0.25">
      <c r="A191" s="44"/>
      <c r="B191" s="45"/>
      <c r="C191" s="98" t="s">
        <v>173</v>
      </c>
      <c r="D191" s="99"/>
      <c r="E191" s="100"/>
      <c r="F191" s="100"/>
      <c r="G191" s="101">
        <f>+G189</f>
        <v>5786735.6200000001</v>
      </c>
    </row>
    <row r="192" spans="1:7" ht="13.5" customHeight="1" thickBot="1" x14ac:dyDescent="0.25">
      <c r="A192" s="50"/>
      <c r="B192" s="84"/>
      <c r="C192" s="85"/>
      <c r="D192" s="86"/>
      <c r="E192" s="87"/>
      <c r="F192" s="87"/>
      <c r="G192" s="88"/>
    </row>
    <row r="193" spans="1:7" ht="13.5" customHeight="1" thickBot="1" x14ac:dyDescent="0.25">
      <c r="A193" s="44"/>
      <c r="B193" s="45"/>
      <c r="C193" s="98" t="s">
        <v>174</v>
      </c>
      <c r="D193" s="99"/>
      <c r="E193" s="100"/>
      <c r="F193" s="100"/>
      <c r="G193" s="101">
        <f>+G191</f>
        <v>5786735.6200000001</v>
      </c>
    </row>
    <row r="194" spans="1:7" ht="13.5" customHeight="1" thickBot="1" x14ac:dyDescent="0.25">
      <c r="A194" s="50"/>
      <c r="B194" s="84"/>
      <c r="C194" s="85"/>
      <c r="D194" s="86"/>
      <c r="E194" s="87"/>
      <c r="F194" s="87"/>
      <c r="G194" s="88"/>
    </row>
    <row r="195" spans="1:7" ht="13.5" customHeight="1" thickBot="1" x14ac:dyDescent="0.25">
      <c r="A195" s="44"/>
      <c r="B195" s="45"/>
      <c r="C195" s="98" t="s">
        <v>175</v>
      </c>
      <c r="D195" s="99"/>
      <c r="E195" s="100"/>
      <c r="F195" s="100"/>
      <c r="G195" s="101">
        <f>+G193</f>
        <v>5786735.6200000001</v>
      </c>
    </row>
    <row r="196" spans="1:7" ht="13.5" customHeight="1" thickBot="1" x14ac:dyDescent="0.25">
      <c r="A196" s="50"/>
      <c r="B196" s="84"/>
      <c r="C196" s="85"/>
      <c r="D196" s="86"/>
      <c r="E196" s="87"/>
      <c r="F196" s="87"/>
      <c r="G196" s="88"/>
    </row>
    <row r="197" spans="1:7" ht="13.5" customHeight="1" thickBot="1" x14ac:dyDescent="0.25">
      <c r="A197" s="44"/>
      <c r="B197" s="45"/>
      <c r="C197" s="98" t="s">
        <v>176</v>
      </c>
      <c r="D197" s="99"/>
      <c r="E197" s="100"/>
      <c r="F197" s="100"/>
      <c r="G197" s="101">
        <f>+G195</f>
        <v>5786735.6200000001</v>
      </c>
    </row>
    <row r="198" spans="1:7" ht="13.5" customHeight="1" x14ac:dyDescent="0.2">
      <c r="A198" s="50"/>
      <c r="B198" s="84"/>
      <c r="C198" s="85"/>
      <c r="D198" s="86"/>
      <c r="E198" s="87"/>
      <c r="F198" s="87"/>
      <c r="G198" s="88"/>
    </row>
    <row r="199" spans="1:7" x14ac:dyDescent="0.2">
      <c r="A199" s="91" t="s">
        <v>200</v>
      </c>
      <c r="B199" s="83" t="s">
        <v>114</v>
      </c>
      <c r="C199" s="82"/>
      <c r="D199" s="82"/>
      <c r="E199" s="82"/>
      <c r="F199" s="82"/>
      <c r="G199" s="13"/>
    </row>
    <row r="200" spans="1:7" s="27" customFormat="1" x14ac:dyDescent="0.2">
      <c r="A200" s="21">
        <v>1</v>
      </c>
      <c r="B200" s="22" t="s">
        <v>115</v>
      </c>
      <c r="C200" s="23"/>
      <c r="D200" s="24"/>
      <c r="E200" s="25"/>
      <c r="F200" s="25"/>
      <c r="G200" s="26"/>
    </row>
    <row r="201" spans="1:7" s="27" customFormat="1" x14ac:dyDescent="0.2">
      <c r="A201" s="28">
        <f>+A200+0.01</f>
        <v>1.01</v>
      </c>
      <c r="B201" s="15" t="s">
        <v>67</v>
      </c>
      <c r="C201" s="29">
        <v>120.96</v>
      </c>
      <c r="D201" s="30" t="s">
        <v>2</v>
      </c>
      <c r="E201" s="31">
        <v>51.47999999999999</v>
      </c>
      <c r="F201" s="18">
        <f>+ROUND((C201*E201),2)</f>
        <v>6227.02</v>
      </c>
      <c r="G201" s="32"/>
    </row>
    <row r="202" spans="1:7" s="27" customFormat="1" ht="25.5" x14ac:dyDescent="0.2">
      <c r="A202" s="28">
        <f>+A201+0.01</f>
        <v>1.02</v>
      </c>
      <c r="B202" s="15" t="s">
        <v>116</v>
      </c>
      <c r="C202" s="29">
        <v>2434.09</v>
      </c>
      <c r="D202" s="30" t="s">
        <v>2</v>
      </c>
      <c r="E202" s="31">
        <v>538.71</v>
      </c>
      <c r="F202" s="18">
        <f>+ROUND((C202*E202),2)</f>
        <v>1311268.6200000001</v>
      </c>
      <c r="G202" s="33"/>
    </row>
    <row r="203" spans="1:7" s="27" customFormat="1" x14ac:dyDescent="0.2">
      <c r="A203" s="28">
        <f>+A202+0.01</f>
        <v>1.03</v>
      </c>
      <c r="B203" s="15" t="s">
        <v>71</v>
      </c>
      <c r="C203" s="29">
        <v>126</v>
      </c>
      <c r="D203" s="30" t="s">
        <v>3</v>
      </c>
      <c r="E203" s="31">
        <v>109.25</v>
      </c>
      <c r="F203" s="18">
        <f>+ROUND((C203*E203),2)</f>
        <v>13765.5</v>
      </c>
      <c r="G203" s="19">
        <f>SUM(F201:F203)</f>
        <v>1331261.1400000001</v>
      </c>
    </row>
    <row r="204" spans="1:7" s="27" customFormat="1" x14ac:dyDescent="0.2">
      <c r="A204" s="34"/>
      <c r="B204" s="35"/>
      <c r="C204" s="36"/>
      <c r="D204" s="24"/>
      <c r="E204" s="25"/>
      <c r="F204" s="37"/>
      <c r="G204" s="33"/>
    </row>
    <row r="205" spans="1:7" ht="15" customHeight="1" x14ac:dyDescent="0.2">
      <c r="A205" s="21">
        <v>2</v>
      </c>
      <c r="B205" s="22" t="s">
        <v>106</v>
      </c>
      <c r="C205" s="77"/>
      <c r="D205" s="77"/>
      <c r="E205" s="77"/>
      <c r="F205" s="77"/>
      <c r="G205" s="13"/>
    </row>
    <row r="206" spans="1:7" x14ac:dyDescent="0.2">
      <c r="A206" s="14">
        <f>+A205+0.01</f>
        <v>2.0099999999999998</v>
      </c>
      <c r="B206" s="15" t="s">
        <v>117</v>
      </c>
      <c r="C206" s="16">
        <v>290.08</v>
      </c>
      <c r="D206" s="17" t="s">
        <v>2</v>
      </c>
      <c r="E206" s="18">
        <v>482.02</v>
      </c>
      <c r="F206" s="18">
        <f>+ROUND((C206*E206),2)</f>
        <v>139824.35999999999</v>
      </c>
      <c r="G206" s="13"/>
    </row>
    <row r="207" spans="1:7" x14ac:dyDescent="0.2">
      <c r="A207" s="14">
        <f>+A206+0.01</f>
        <v>2.0199999999999996</v>
      </c>
      <c r="B207" s="15" t="s">
        <v>118</v>
      </c>
      <c r="C207" s="16">
        <v>85.75</v>
      </c>
      <c r="D207" s="17" t="s">
        <v>3</v>
      </c>
      <c r="E207" s="18">
        <v>130.49</v>
      </c>
      <c r="F207" s="18">
        <f>+ROUND((C207*E207),2)</f>
        <v>11189.52</v>
      </c>
      <c r="G207" s="13"/>
    </row>
    <row r="208" spans="1:7" x14ac:dyDescent="0.2">
      <c r="A208" s="14">
        <f>+A207+0.01</f>
        <v>2.0299999999999994</v>
      </c>
      <c r="B208" s="15" t="s">
        <v>119</v>
      </c>
      <c r="C208" s="16">
        <v>290.08</v>
      </c>
      <c r="D208" s="17" t="s">
        <v>2</v>
      </c>
      <c r="E208" s="18">
        <v>600</v>
      </c>
      <c r="F208" s="18">
        <f>+ROUND((C208*E208),2)</f>
        <v>174048</v>
      </c>
      <c r="G208" s="19">
        <f>SUM(F206:F208)</f>
        <v>325061.88</v>
      </c>
    </row>
    <row r="209" spans="1:7" x14ac:dyDescent="0.2">
      <c r="A209" s="42"/>
      <c r="B209" s="35"/>
      <c r="C209" s="92"/>
      <c r="D209" s="77"/>
      <c r="E209" s="37"/>
      <c r="F209" s="37"/>
      <c r="G209" s="33"/>
    </row>
    <row r="210" spans="1:7" ht="15" customHeight="1" x14ac:dyDescent="0.2">
      <c r="A210" s="21">
        <v>3</v>
      </c>
      <c r="B210" s="22" t="s">
        <v>120</v>
      </c>
      <c r="C210" s="77"/>
      <c r="D210" s="77"/>
      <c r="E210" s="77"/>
      <c r="F210" s="77"/>
      <c r="G210" s="13"/>
    </row>
    <row r="211" spans="1:7" x14ac:dyDescent="0.2">
      <c r="A211" s="14">
        <f>+A210+0.01</f>
        <v>3.01</v>
      </c>
      <c r="B211" s="15" t="s">
        <v>121</v>
      </c>
      <c r="C211" s="16">
        <v>2434.09</v>
      </c>
      <c r="D211" s="17" t="s">
        <v>2</v>
      </c>
      <c r="E211" s="18">
        <v>254.39000000000004</v>
      </c>
      <c r="F211" s="18">
        <f>+ROUND((C211*E211),2)</f>
        <v>619208.16</v>
      </c>
      <c r="G211" s="19">
        <f>+F211</f>
        <v>619208.16</v>
      </c>
    </row>
    <row r="212" spans="1:7" x14ac:dyDescent="0.2">
      <c r="A212" s="42"/>
      <c r="B212" s="35"/>
      <c r="C212" s="92"/>
      <c r="D212" s="77"/>
      <c r="E212" s="37"/>
      <c r="F212" s="37"/>
      <c r="G212" s="33"/>
    </row>
    <row r="213" spans="1:7" ht="15" customHeight="1" x14ac:dyDescent="0.2">
      <c r="A213" s="21">
        <v>4</v>
      </c>
      <c r="B213" s="22" t="s">
        <v>201</v>
      </c>
      <c r="C213" s="77"/>
      <c r="D213" s="77"/>
      <c r="E213" s="77"/>
      <c r="F213" s="77"/>
      <c r="G213" s="13"/>
    </row>
    <row r="214" spans="1:7" x14ac:dyDescent="0.2">
      <c r="A214" s="14">
        <f>+A213+0.01</f>
        <v>4.01</v>
      </c>
      <c r="B214" s="15" t="s">
        <v>202</v>
      </c>
      <c r="C214" s="16">
        <v>85</v>
      </c>
      <c r="D214" s="17" t="s">
        <v>2</v>
      </c>
      <c r="E214" s="18">
        <v>1796.84</v>
      </c>
      <c r="F214" s="18">
        <f>+ROUND((C214*E214),2)</f>
        <v>152731.4</v>
      </c>
      <c r="G214" s="19">
        <f>+F214</f>
        <v>152731.4</v>
      </c>
    </row>
    <row r="215" spans="1:7" x14ac:dyDescent="0.2">
      <c r="A215" s="42"/>
      <c r="B215" s="35"/>
      <c r="C215" s="92"/>
      <c r="D215" s="77"/>
      <c r="E215" s="37"/>
      <c r="F215" s="37"/>
      <c r="G215" s="33"/>
    </row>
    <row r="216" spans="1:7" x14ac:dyDescent="0.2">
      <c r="A216" s="38">
        <v>5</v>
      </c>
      <c r="B216" s="39" t="s">
        <v>122</v>
      </c>
      <c r="C216" s="92"/>
      <c r="D216" s="77"/>
      <c r="E216" s="37"/>
      <c r="F216" s="37"/>
      <c r="G216" s="33"/>
    </row>
    <row r="217" spans="1:7" ht="25.5" x14ac:dyDescent="0.2">
      <c r="A217" s="14">
        <f>+A216+0.01</f>
        <v>5.01</v>
      </c>
      <c r="B217" s="102" t="s">
        <v>171</v>
      </c>
      <c r="C217" s="16">
        <v>1</v>
      </c>
      <c r="D217" s="17" t="s">
        <v>0</v>
      </c>
      <c r="E217" s="18">
        <v>1967107.2</v>
      </c>
      <c r="F217" s="18">
        <f>+ROUND((C217*E217),2)</f>
        <v>1967107.2</v>
      </c>
      <c r="G217" s="19">
        <f>+F217</f>
        <v>1967107.2</v>
      </c>
    </row>
    <row r="218" spans="1:7" x14ac:dyDescent="0.2">
      <c r="A218" s="42"/>
      <c r="B218" s="93"/>
      <c r="C218" s="92"/>
      <c r="D218" s="77"/>
      <c r="E218" s="37"/>
      <c r="F218" s="37"/>
      <c r="G218" s="33"/>
    </row>
    <row r="219" spans="1:7" x14ac:dyDescent="0.2">
      <c r="A219" s="38">
        <v>6</v>
      </c>
      <c r="B219" s="39" t="s">
        <v>103</v>
      </c>
      <c r="C219" s="92"/>
      <c r="D219" s="77"/>
      <c r="E219" s="37"/>
      <c r="F219" s="37"/>
      <c r="G219" s="33"/>
    </row>
    <row r="220" spans="1:7" x14ac:dyDescent="0.2">
      <c r="A220" s="14">
        <f>+A219+0.01</f>
        <v>6.01</v>
      </c>
      <c r="B220" s="41" t="s">
        <v>126</v>
      </c>
      <c r="C220" s="16">
        <v>1</v>
      </c>
      <c r="D220" s="17" t="s">
        <v>5</v>
      </c>
      <c r="E220" s="18">
        <v>32112.78</v>
      </c>
      <c r="F220" s="18">
        <f t="shared" ref="F220:F228" si="14">+ROUND((C220*E220),2)</f>
        <v>32112.78</v>
      </c>
      <c r="G220" s="33"/>
    </row>
    <row r="221" spans="1:7" x14ac:dyDescent="0.2">
      <c r="A221" s="14">
        <f t="shared" ref="A221:A228" si="15">+A220+0.01</f>
        <v>6.02</v>
      </c>
      <c r="B221" s="41" t="s">
        <v>127</v>
      </c>
      <c r="C221" s="16">
        <v>1</v>
      </c>
      <c r="D221" s="17" t="s">
        <v>5</v>
      </c>
      <c r="E221" s="18">
        <v>79525.399999999994</v>
      </c>
      <c r="F221" s="18">
        <f t="shared" si="14"/>
        <v>79525.399999999994</v>
      </c>
      <c r="G221" s="33"/>
    </row>
    <row r="222" spans="1:7" x14ac:dyDescent="0.2">
      <c r="A222" s="14">
        <f t="shared" si="15"/>
        <v>6.0299999999999994</v>
      </c>
      <c r="B222" s="41" t="s">
        <v>131</v>
      </c>
      <c r="C222" s="16">
        <v>1</v>
      </c>
      <c r="D222" s="17" t="s">
        <v>5</v>
      </c>
      <c r="E222" s="18">
        <v>38755.25</v>
      </c>
      <c r="F222" s="18">
        <f t="shared" si="14"/>
        <v>38755.25</v>
      </c>
      <c r="G222" s="33"/>
    </row>
    <row r="223" spans="1:7" ht="38.25" x14ac:dyDescent="0.2">
      <c r="A223" s="14">
        <f t="shared" si="15"/>
        <v>6.0399999999999991</v>
      </c>
      <c r="B223" s="41" t="s">
        <v>198</v>
      </c>
      <c r="C223" s="16">
        <v>1</v>
      </c>
      <c r="D223" s="17" t="s">
        <v>0</v>
      </c>
      <c r="E223" s="18">
        <v>121125.73</v>
      </c>
      <c r="F223" s="18">
        <f t="shared" si="14"/>
        <v>121125.73</v>
      </c>
      <c r="G223" s="33"/>
    </row>
    <row r="224" spans="1:7" ht="38.25" x14ac:dyDescent="0.2">
      <c r="A224" s="14">
        <f t="shared" si="15"/>
        <v>6.0499999999999989</v>
      </c>
      <c r="B224" s="41" t="s">
        <v>199</v>
      </c>
      <c r="C224" s="16">
        <v>1</v>
      </c>
      <c r="D224" s="17" t="s">
        <v>5</v>
      </c>
      <c r="E224" s="18">
        <v>31788.69</v>
      </c>
      <c r="F224" s="18">
        <f t="shared" si="14"/>
        <v>31788.69</v>
      </c>
      <c r="G224" s="33"/>
    </row>
    <row r="225" spans="1:7" x14ac:dyDescent="0.2">
      <c r="A225" s="14">
        <f t="shared" si="15"/>
        <v>6.0599999999999987</v>
      </c>
      <c r="B225" s="41" t="s">
        <v>132</v>
      </c>
      <c r="C225" s="16">
        <v>1</v>
      </c>
      <c r="D225" s="17" t="s">
        <v>0</v>
      </c>
      <c r="E225" s="18">
        <v>333920.60000000003</v>
      </c>
      <c r="F225" s="18">
        <f t="shared" si="14"/>
        <v>333920.59999999998</v>
      </c>
      <c r="G225" s="33"/>
    </row>
    <row r="226" spans="1:7" x14ac:dyDescent="0.2">
      <c r="A226" s="14">
        <f t="shared" si="15"/>
        <v>6.0699999999999985</v>
      </c>
      <c r="B226" s="41" t="s">
        <v>133</v>
      </c>
      <c r="C226" s="16">
        <v>1</v>
      </c>
      <c r="D226" s="17" t="s">
        <v>0</v>
      </c>
      <c r="E226" s="18">
        <v>203178.16</v>
      </c>
      <c r="F226" s="18">
        <f t="shared" si="14"/>
        <v>203178.16</v>
      </c>
      <c r="G226" s="33"/>
    </row>
    <row r="227" spans="1:7" x14ac:dyDescent="0.2">
      <c r="A227" s="14">
        <f t="shared" si="15"/>
        <v>6.0799999999999983</v>
      </c>
      <c r="B227" s="41" t="s">
        <v>134</v>
      </c>
      <c r="C227" s="16">
        <v>1</v>
      </c>
      <c r="D227" s="17" t="s">
        <v>0</v>
      </c>
      <c r="E227" s="18">
        <v>41755</v>
      </c>
      <c r="F227" s="18">
        <f t="shared" si="14"/>
        <v>41755</v>
      </c>
      <c r="G227" s="33"/>
    </row>
    <row r="228" spans="1:7" ht="25.5" x14ac:dyDescent="0.2">
      <c r="A228" s="14">
        <f t="shared" si="15"/>
        <v>6.0899999999999981</v>
      </c>
      <c r="B228" s="102" t="s">
        <v>135</v>
      </c>
      <c r="C228" s="16">
        <v>1</v>
      </c>
      <c r="D228" s="17" t="s">
        <v>0</v>
      </c>
      <c r="E228" s="18">
        <v>98755.41</v>
      </c>
      <c r="F228" s="18">
        <f t="shared" si="14"/>
        <v>98755.41</v>
      </c>
      <c r="G228" s="19">
        <f>SUM(F220:F228)</f>
        <v>980917.02</v>
      </c>
    </row>
    <row r="229" spans="1:7" x14ac:dyDescent="0.2">
      <c r="A229" s="42"/>
      <c r="B229" s="93"/>
      <c r="C229" s="92"/>
      <c r="D229" s="77"/>
      <c r="E229" s="37"/>
      <c r="F229" s="37"/>
      <c r="G229" s="33"/>
    </row>
    <row r="230" spans="1:7" x14ac:dyDescent="0.2">
      <c r="A230" s="38">
        <v>7</v>
      </c>
      <c r="B230" s="39" t="s">
        <v>9</v>
      </c>
      <c r="C230" s="92"/>
      <c r="D230" s="77"/>
      <c r="E230" s="37"/>
      <c r="F230" s="37"/>
      <c r="G230" s="33"/>
    </row>
    <row r="231" spans="1:7" x14ac:dyDescent="0.2">
      <c r="A231" s="14">
        <f>+A230+0.01</f>
        <v>7.01</v>
      </c>
      <c r="B231" s="102" t="s">
        <v>137</v>
      </c>
      <c r="C231" s="16">
        <v>1</v>
      </c>
      <c r="D231" s="17" t="s">
        <v>5</v>
      </c>
      <c r="E231" s="18">
        <v>29755.1</v>
      </c>
      <c r="F231" s="18">
        <f>+ROUND((C231*E231),2)</f>
        <v>29755.1</v>
      </c>
      <c r="G231" s="33"/>
    </row>
    <row r="232" spans="1:7" x14ac:dyDescent="0.2">
      <c r="A232" s="14">
        <f>+A231+0.01</f>
        <v>7.02</v>
      </c>
      <c r="B232" s="102" t="s">
        <v>139</v>
      </c>
      <c r="C232" s="16">
        <v>1</v>
      </c>
      <c r="D232" s="17" t="s">
        <v>5</v>
      </c>
      <c r="E232" s="18">
        <v>89745.63</v>
      </c>
      <c r="F232" s="18">
        <f>+ROUND((C232*E232),2)</f>
        <v>89745.63</v>
      </c>
      <c r="G232" s="33"/>
    </row>
    <row r="233" spans="1:7" x14ac:dyDescent="0.2">
      <c r="A233" s="14">
        <f>+A232+0.01</f>
        <v>7.0299999999999994</v>
      </c>
      <c r="B233" s="102" t="s">
        <v>138</v>
      </c>
      <c r="C233" s="16">
        <v>1</v>
      </c>
      <c r="D233" s="17" t="s">
        <v>5</v>
      </c>
      <c r="E233" s="18">
        <v>90979.25999999998</v>
      </c>
      <c r="F233" s="18">
        <f>+ROUND((C233*E233),2)</f>
        <v>90979.26</v>
      </c>
      <c r="G233" s="33"/>
    </row>
    <row r="234" spans="1:7" ht="25.5" x14ac:dyDescent="0.2">
      <c r="A234" s="14">
        <f>+A233+0.01</f>
        <v>7.0399999999999991</v>
      </c>
      <c r="B234" s="102" t="s">
        <v>172</v>
      </c>
      <c r="C234" s="16">
        <v>1</v>
      </c>
      <c r="D234" s="17" t="s">
        <v>5</v>
      </c>
      <c r="E234" s="18">
        <v>1461680.0000000002</v>
      </c>
      <c r="F234" s="18">
        <f>+ROUND((C234*E234),2)</f>
        <v>1461680</v>
      </c>
      <c r="G234" s="33"/>
    </row>
    <row r="235" spans="1:7" x14ac:dyDescent="0.2">
      <c r="A235" s="14">
        <f>+A234+0.01</f>
        <v>7.0499999999999989</v>
      </c>
      <c r="B235" s="102" t="s">
        <v>136</v>
      </c>
      <c r="C235" s="16">
        <v>1</v>
      </c>
      <c r="D235" s="17" t="s">
        <v>5</v>
      </c>
      <c r="E235" s="18">
        <v>410032.36999999994</v>
      </c>
      <c r="F235" s="18">
        <f>+ROUND((C235*E235),2)</f>
        <v>410032.37</v>
      </c>
      <c r="G235" s="19">
        <f>SUM(F231:F235)</f>
        <v>2082192.3599999999</v>
      </c>
    </row>
    <row r="236" spans="1:7" x14ac:dyDescent="0.2">
      <c r="A236" s="42"/>
      <c r="B236" s="93"/>
      <c r="C236" s="92"/>
      <c r="D236" s="77"/>
      <c r="E236" s="37"/>
      <c r="F236" s="37"/>
      <c r="G236" s="33"/>
    </row>
    <row r="237" spans="1:7" ht="15" customHeight="1" x14ac:dyDescent="0.2">
      <c r="A237" s="21">
        <v>8</v>
      </c>
      <c r="B237" s="22" t="s">
        <v>165</v>
      </c>
      <c r="C237" s="77"/>
      <c r="D237" s="77"/>
      <c r="E237" s="109"/>
      <c r="F237" s="77"/>
      <c r="G237" s="13"/>
    </row>
    <row r="238" spans="1:7" x14ac:dyDescent="0.2">
      <c r="A238" s="14">
        <f>+A237+0.01</f>
        <v>8.01</v>
      </c>
      <c r="B238" s="15" t="s">
        <v>166</v>
      </c>
      <c r="C238" s="16">
        <v>1</v>
      </c>
      <c r="D238" s="17" t="s">
        <v>5</v>
      </c>
      <c r="E238" s="105">
        <v>43400.51715</v>
      </c>
      <c r="F238" s="18">
        <f>+ROUND((C238*E238),2)</f>
        <v>43400.52</v>
      </c>
      <c r="G238" s="33"/>
    </row>
    <row r="239" spans="1:7" x14ac:dyDescent="0.2">
      <c r="A239" s="14">
        <f>+A238+0.01</f>
        <v>8.02</v>
      </c>
      <c r="B239" s="15" t="s">
        <v>167</v>
      </c>
      <c r="C239" s="16">
        <v>1</v>
      </c>
      <c r="D239" s="17" t="s">
        <v>5</v>
      </c>
      <c r="E239" s="105">
        <v>86801.034299999999</v>
      </c>
      <c r="F239" s="18">
        <f>+ROUND((C239*E239),2)</f>
        <v>86801.03</v>
      </c>
      <c r="G239" s="33"/>
    </row>
    <row r="240" spans="1:7" x14ac:dyDescent="0.2">
      <c r="A240" s="14">
        <f>+A239+0.01</f>
        <v>8.0299999999999994</v>
      </c>
      <c r="B240" s="15" t="s">
        <v>168</v>
      </c>
      <c r="C240" s="16">
        <v>1</v>
      </c>
      <c r="D240" s="17" t="s">
        <v>5</v>
      </c>
      <c r="E240" s="105">
        <v>130201.55145</v>
      </c>
      <c r="F240" s="18">
        <f>+ROUND((C240*E240),2)</f>
        <v>130201.55</v>
      </c>
      <c r="G240" s="33"/>
    </row>
    <row r="241" spans="1:7" x14ac:dyDescent="0.2">
      <c r="A241" s="14">
        <f>+A240+0.01</f>
        <v>8.0399999999999991</v>
      </c>
      <c r="B241" s="15" t="s">
        <v>169</v>
      </c>
      <c r="C241" s="16">
        <v>1</v>
      </c>
      <c r="D241" s="17" t="s">
        <v>5</v>
      </c>
      <c r="E241" s="105">
        <v>173602.0686</v>
      </c>
      <c r="F241" s="18">
        <f>+ROUND((C241*E241),2)</f>
        <v>173602.07</v>
      </c>
      <c r="G241" s="33"/>
    </row>
    <row r="242" spans="1:7" x14ac:dyDescent="0.2">
      <c r="A242" s="14">
        <f>+A241+0.01</f>
        <v>8.0499999999999989</v>
      </c>
      <c r="B242" s="15" t="s">
        <v>170</v>
      </c>
      <c r="C242" s="16">
        <v>1</v>
      </c>
      <c r="D242" s="17" t="s">
        <v>5</v>
      </c>
      <c r="E242" s="105">
        <v>173602.0686</v>
      </c>
      <c r="F242" s="18">
        <f>+ROUND((C242*E242),2)</f>
        <v>173602.07</v>
      </c>
      <c r="G242" s="19">
        <f>SUM(F238:F242)</f>
        <v>607607.24</v>
      </c>
    </row>
    <row r="243" spans="1:7" x14ac:dyDescent="0.2">
      <c r="A243" s="42"/>
      <c r="B243" s="35"/>
      <c r="C243" s="92"/>
      <c r="D243" s="77"/>
      <c r="E243" s="37"/>
      <c r="F243" s="37"/>
      <c r="G243" s="33"/>
    </row>
    <row r="244" spans="1:7" ht="13.5" thickBot="1" x14ac:dyDescent="0.25">
      <c r="A244" s="42"/>
      <c r="B244" s="35"/>
      <c r="C244" s="92"/>
      <c r="D244" s="77"/>
      <c r="E244" s="37"/>
      <c r="F244" s="37"/>
      <c r="G244" s="33"/>
    </row>
    <row r="245" spans="1:7" ht="13.5" customHeight="1" thickBot="1" x14ac:dyDescent="0.25">
      <c r="A245" s="44"/>
      <c r="B245" s="45"/>
      <c r="C245" s="98" t="s">
        <v>140</v>
      </c>
      <c r="D245" s="99"/>
      <c r="E245" s="100"/>
      <c r="F245" s="100"/>
      <c r="G245" s="101">
        <f>SUM(G200:G242)</f>
        <v>8066086.4000000004</v>
      </c>
    </row>
    <row r="246" spans="1:7" ht="13.5" customHeight="1" thickBot="1" x14ac:dyDescent="0.25">
      <c r="A246" s="50"/>
      <c r="B246" s="84"/>
      <c r="C246" s="85"/>
      <c r="D246" s="86"/>
      <c r="E246" s="87"/>
      <c r="F246" s="87"/>
      <c r="G246" s="88"/>
    </row>
    <row r="247" spans="1:7" ht="13.5" customHeight="1" thickBot="1" x14ac:dyDescent="0.25">
      <c r="A247" s="44"/>
      <c r="B247" s="45"/>
      <c r="C247" s="46" t="s">
        <v>25</v>
      </c>
      <c r="D247" s="47"/>
      <c r="E247" s="48"/>
      <c r="F247" s="48"/>
      <c r="G247" s="49">
        <f>+G245+G197+G195+G193+G191+G84+G41+G189</f>
        <v>44698093.119999997</v>
      </c>
    </row>
    <row r="248" spans="1:7" x14ac:dyDescent="0.2">
      <c r="A248" s="50"/>
      <c r="B248" s="76"/>
      <c r="C248" s="77"/>
      <c r="D248" s="94"/>
      <c r="E248" s="95"/>
      <c r="F248" s="37"/>
      <c r="G248" s="33"/>
    </row>
    <row r="249" spans="1:7" ht="14.25" customHeight="1" x14ac:dyDescent="0.2">
      <c r="A249" s="51" t="s">
        <v>40</v>
      </c>
      <c r="B249" s="52" t="s">
        <v>27</v>
      </c>
      <c r="C249" s="53"/>
      <c r="D249" s="54"/>
      <c r="E249" s="55"/>
      <c r="F249" s="56"/>
      <c r="G249" s="57"/>
    </row>
    <row r="250" spans="1:7" x14ac:dyDescent="0.2">
      <c r="A250" s="58">
        <v>1</v>
      </c>
      <c r="B250" s="59" t="s">
        <v>28</v>
      </c>
      <c r="C250" s="60">
        <v>10</v>
      </c>
      <c r="D250" s="17" t="s">
        <v>10</v>
      </c>
      <c r="E250" s="61"/>
      <c r="F250" s="18"/>
      <c r="G250" s="62">
        <f t="shared" ref="G250:G255" si="16">+(C250/100)*G$247</f>
        <v>4469809.3119999999</v>
      </c>
    </row>
    <row r="251" spans="1:7" x14ac:dyDescent="0.2">
      <c r="A251" s="58">
        <v>2</v>
      </c>
      <c r="B251" s="59" t="s">
        <v>29</v>
      </c>
      <c r="C251" s="60">
        <v>2.5</v>
      </c>
      <c r="D251" s="17" t="s">
        <v>10</v>
      </c>
      <c r="E251" s="61"/>
      <c r="F251" s="18"/>
      <c r="G251" s="62">
        <f t="shared" si="16"/>
        <v>1117452.328</v>
      </c>
    </row>
    <row r="252" spans="1:7" x14ac:dyDescent="0.2">
      <c r="A252" s="58">
        <v>3</v>
      </c>
      <c r="B252" s="59" t="s">
        <v>30</v>
      </c>
      <c r="C252" s="60">
        <v>2</v>
      </c>
      <c r="D252" s="17" t="s">
        <v>10</v>
      </c>
      <c r="E252" s="61"/>
      <c r="F252" s="18"/>
      <c r="G252" s="62">
        <f t="shared" si="16"/>
        <v>893961.86239999998</v>
      </c>
    </row>
    <row r="253" spans="1:7" x14ac:dyDescent="0.2">
      <c r="A253" s="58">
        <v>4</v>
      </c>
      <c r="B253" s="59" t="s">
        <v>31</v>
      </c>
      <c r="C253" s="60">
        <v>3.6</v>
      </c>
      <c r="D253" s="17" t="s">
        <v>10</v>
      </c>
      <c r="E253" s="61"/>
      <c r="F253" s="18"/>
      <c r="G253" s="62">
        <f t="shared" si="16"/>
        <v>1609131.3523200001</v>
      </c>
    </row>
    <row r="254" spans="1:7" x14ac:dyDescent="0.2">
      <c r="A254" s="58">
        <v>5</v>
      </c>
      <c r="B254" s="59" t="s">
        <v>32</v>
      </c>
      <c r="C254" s="60">
        <v>1</v>
      </c>
      <c r="D254" s="17" t="s">
        <v>10</v>
      </c>
      <c r="E254" s="61"/>
      <c r="F254" s="18"/>
      <c r="G254" s="62">
        <f t="shared" si="16"/>
        <v>446980.93119999999</v>
      </c>
    </row>
    <row r="255" spans="1:7" x14ac:dyDescent="0.2">
      <c r="A255" s="58">
        <v>6</v>
      </c>
      <c r="B255" s="59" t="s">
        <v>180</v>
      </c>
      <c r="C255" s="60">
        <v>2.5</v>
      </c>
      <c r="D255" s="17" t="s">
        <v>10</v>
      </c>
      <c r="E255" s="61"/>
      <c r="F255" s="18"/>
      <c r="G255" s="62">
        <f t="shared" si="16"/>
        <v>1117452.328</v>
      </c>
    </row>
    <row r="256" spans="1:7" x14ac:dyDescent="0.2">
      <c r="A256" s="58">
        <v>7</v>
      </c>
      <c r="B256" s="59" t="s">
        <v>33</v>
      </c>
      <c r="C256" s="60">
        <v>2</v>
      </c>
      <c r="D256" s="17" t="s">
        <v>10</v>
      </c>
      <c r="E256" s="61"/>
      <c r="F256" s="18"/>
      <c r="G256" s="62">
        <f>+(C256/100)*G$247</f>
        <v>893961.86239999998</v>
      </c>
    </row>
    <row r="257" spans="1:7" ht="13.5" customHeight="1" thickBot="1" x14ac:dyDescent="0.25">
      <c r="A257" s="63"/>
      <c r="B257" s="96"/>
      <c r="C257" s="94"/>
      <c r="D257" s="77"/>
      <c r="E257" s="95"/>
      <c r="F257" s="37"/>
      <c r="G257" s="33"/>
    </row>
    <row r="258" spans="1:7" ht="13.5" customHeight="1" thickBot="1" x14ac:dyDescent="0.25">
      <c r="A258" s="64"/>
      <c r="B258" s="45"/>
      <c r="C258" s="46" t="s">
        <v>34</v>
      </c>
      <c r="D258" s="47"/>
      <c r="E258" s="48"/>
      <c r="F258" s="48"/>
      <c r="G258" s="49">
        <f>SUM(G250:G256)</f>
        <v>10548749.976319999</v>
      </c>
    </row>
    <row r="259" spans="1:7" ht="13.5" customHeight="1" thickBot="1" x14ac:dyDescent="0.25">
      <c r="A259" s="63"/>
      <c r="B259" s="76"/>
      <c r="C259" s="77"/>
      <c r="D259" s="77"/>
      <c r="E259" s="37"/>
      <c r="F259" s="37"/>
      <c r="G259" s="33"/>
    </row>
    <row r="260" spans="1:7" ht="15" customHeight="1" thickBot="1" x14ac:dyDescent="0.25">
      <c r="A260" s="65"/>
      <c r="B260" s="66" t="s">
        <v>35</v>
      </c>
      <c r="C260" s="67"/>
      <c r="D260" s="67"/>
      <c r="E260" s="68"/>
      <c r="F260" s="68"/>
      <c r="G260" s="69">
        <f>+G247+G258</f>
        <v>55246843.096319996</v>
      </c>
    </row>
    <row r="261" spans="1:7" ht="13.5" thickBot="1" x14ac:dyDescent="0.25">
      <c r="A261" s="70"/>
      <c r="B261" s="71"/>
      <c r="C261" s="72"/>
      <c r="D261" s="71"/>
      <c r="E261" s="73"/>
      <c r="F261" s="73"/>
      <c r="G261" s="12"/>
    </row>
    <row r="262" spans="1:7" ht="15" customHeight="1" thickBot="1" x14ac:dyDescent="0.25">
      <c r="A262" s="65"/>
      <c r="B262" s="66"/>
      <c r="C262" s="108" t="s">
        <v>204</v>
      </c>
      <c r="D262" s="67"/>
      <c r="E262" s="68"/>
      <c r="F262" s="68"/>
      <c r="G262" s="69">
        <f>+G260/1485</f>
        <v>37203.261344323233</v>
      </c>
    </row>
    <row r="263" spans="1:7" ht="8.25" customHeight="1" x14ac:dyDescent="0.2">
      <c r="A263" s="70"/>
      <c r="B263" s="71"/>
      <c r="C263" s="72"/>
      <c r="D263" s="71"/>
      <c r="E263" s="73"/>
      <c r="F263" s="73"/>
      <c r="G263" s="12"/>
    </row>
    <row r="264" spans="1:7" x14ac:dyDescent="0.2">
      <c r="A264" s="63"/>
      <c r="B264" s="97" t="s">
        <v>36</v>
      </c>
      <c r="C264" s="77"/>
      <c r="D264" s="77"/>
      <c r="E264" s="77"/>
      <c r="F264" s="77"/>
      <c r="G264" s="13"/>
    </row>
    <row r="265" spans="1:7" x14ac:dyDescent="0.2">
      <c r="A265" s="63"/>
      <c r="B265" s="76" t="s">
        <v>203</v>
      </c>
      <c r="C265" s="77"/>
      <c r="D265" s="77"/>
      <c r="E265" s="77"/>
      <c r="F265" s="77"/>
      <c r="G265" s="74"/>
    </row>
    <row r="266" spans="1:7" x14ac:dyDescent="0.2">
      <c r="A266" s="110"/>
      <c r="B266" s="78"/>
      <c r="C266" s="53"/>
      <c r="D266" s="53"/>
      <c r="E266" s="53"/>
      <c r="F266" s="53"/>
      <c r="G266" s="111"/>
    </row>
    <row r="267" spans="1:7" ht="15" customHeight="1" x14ac:dyDescent="0.2">
      <c r="A267" s="79"/>
      <c r="B267" s="80"/>
      <c r="C267" s="80"/>
      <c r="D267" s="80"/>
      <c r="E267" s="80"/>
      <c r="F267" s="80"/>
      <c r="G267" s="79"/>
    </row>
    <row r="268" spans="1:7" x14ac:dyDescent="0.2">
      <c r="C268" s="1"/>
      <c r="D268" s="1"/>
      <c r="E268" s="1"/>
      <c r="F268" s="1"/>
      <c r="G268" s="1"/>
    </row>
    <row r="269" spans="1:7" x14ac:dyDescent="0.2">
      <c r="C269" s="1"/>
      <c r="D269" s="1"/>
      <c r="E269" s="1"/>
      <c r="F269" s="1"/>
      <c r="G269" s="75"/>
    </row>
    <row r="270" spans="1:7" x14ac:dyDescent="0.2">
      <c r="C270" s="1"/>
      <c r="D270" s="1"/>
      <c r="E270" s="1"/>
      <c r="F270" s="1"/>
      <c r="G270" s="1"/>
    </row>
    <row r="271" spans="1:7" x14ac:dyDescent="0.2">
      <c r="C271" s="1"/>
      <c r="D271" s="1"/>
      <c r="E271" s="1"/>
      <c r="F271" s="1"/>
      <c r="G271" s="1"/>
    </row>
    <row r="272" spans="1:7" x14ac:dyDescent="0.2">
      <c r="C272" s="1"/>
      <c r="D272" s="1"/>
      <c r="E272" s="1"/>
      <c r="F272" s="1"/>
      <c r="G272" s="1"/>
    </row>
    <row r="273" spans="2:7" x14ac:dyDescent="0.2">
      <c r="C273" s="1"/>
      <c r="D273" s="1"/>
      <c r="E273" s="1"/>
      <c r="F273" s="1"/>
      <c r="G273" s="1"/>
    </row>
    <row r="274" spans="2:7" x14ac:dyDescent="0.2">
      <c r="C274" s="1"/>
      <c r="D274" s="1"/>
      <c r="E274" s="1"/>
      <c r="F274" s="1"/>
      <c r="G274" s="1"/>
    </row>
    <row r="275" spans="2:7" x14ac:dyDescent="0.2">
      <c r="C275" s="1"/>
      <c r="D275" s="1"/>
      <c r="E275" s="1"/>
      <c r="F275" s="1"/>
      <c r="G275" s="1"/>
    </row>
    <row r="276" spans="2:7" x14ac:dyDescent="0.2">
      <c r="B276" s="81"/>
      <c r="C276" s="1"/>
      <c r="D276" s="1"/>
      <c r="E276" s="1"/>
      <c r="F276" s="1"/>
      <c r="G276" s="1"/>
    </row>
    <row r="277" spans="2:7" x14ac:dyDescent="0.2">
      <c r="C277" s="1"/>
      <c r="D277" s="1"/>
      <c r="E277" s="1"/>
      <c r="F277" s="1"/>
      <c r="G277" s="1"/>
    </row>
    <row r="278" spans="2:7" x14ac:dyDescent="0.2">
      <c r="C278" s="1"/>
      <c r="D278" s="1"/>
      <c r="E278" s="1"/>
      <c r="F278" s="1"/>
      <c r="G278" s="1"/>
    </row>
    <row r="279" spans="2:7" x14ac:dyDescent="0.2">
      <c r="C279" s="1"/>
      <c r="D279" s="1"/>
      <c r="E279" s="1"/>
      <c r="F279" s="1"/>
      <c r="G279" s="1"/>
    </row>
    <row r="280" spans="2:7" x14ac:dyDescent="0.2">
      <c r="C280" s="1"/>
      <c r="D280" s="1"/>
      <c r="E280" s="1"/>
      <c r="F280" s="1"/>
      <c r="G280" s="1"/>
    </row>
    <row r="281" spans="2:7" x14ac:dyDescent="0.2">
      <c r="C281" s="1"/>
      <c r="D281" s="1"/>
      <c r="E281" s="1"/>
      <c r="F281" s="1"/>
      <c r="G281" s="1"/>
    </row>
    <row r="282" spans="2:7" x14ac:dyDescent="0.2">
      <c r="C282" s="1"/>
      <c r="D282" s="1"/>
      <c r="E282" s="1"/>
      <c r="F282" s="1"/>
      <c r="G282" s="1"/>
    </row>
    <row r="283" spans="2:7" x14ac:dyDescent="0.2">
      <c r="C283" s="1"/>
      <c r="D283" s="1"/>
      <c r="E283" s="1"/>
      <c r="F283" s="1"/>
      <c r="G283" s="1"/>
    </row>
    <row r="284" spans="2:7" x14ac:dyDescent="0.2">
      <c r="C284" s="1"/>
      <c r="D284" s="1"/>
      <c r="E284" s="1"/>
      <c r="F284" s="1"/>
      <c r="G284" s="1"/>
    </row>
    <row r="285" spans="2:7" x14ac:dyDescent="0.2">
      <c r="C285" s="1"/>
      <c r="D285" s="1"/>
      <c r="E285" s="1"/>
      <c r="F285" s="1"/>
      <c r="G285" s="1"/>
    </row>
    <row r="286" spans="2:7" x14ac:dyDescent="0.2">
      <c r="C286" s="1"/>
      <c r="D286" s="1"/>
      <c r="E286" s="1"/>
      <c r="F286" s="1"/>
      <c r="G286" s="1"/>
    </row>
    <row r="287" spans="2:7" x14ac:dyDescent="0.2">
      <c r="C287" s="1"/>
      <c r="D287" s="1"/>
      <c r="E287" s="1"/>
      <c r="F287" s="1"/>
      <c r="G287" s="1"/>
    </row>
    <row r="288" spans="2:7" x14ac:dyDescent="0.2">
      <c r="C288" s="1"/>
      <c r="D288" s="1"/>
      <c r="E288" s="1"/>
      <c r="F288" s="1"/>
      <c r="G288" s="1"/>
    </row>
    <row r="289" spans="3:7" x14ac:dyDescent="0.2">
      <c r="C289" s="1"/>
      <c r="D289" s="1"/>
      <c r="E289" s="40"/>
      <c r="F289" s="40"/>
      <c r="G289" s="43"/>
    </row>
    <row r="290" spans="3:7" x14ac:dyDescent="0.2">
      <c r="C290" s="1"/>
      <c r="D290" s="1"/>
      <c r="E290" s="40"/>
      <c r="F290" s="40"/>
      <c r="G290" s="43"/>
    </row>
    <row r="291" spans="3:7" x14ac:dyDescent="0.2">
      <c r="C291" s="1"/>
      <c r="D291" s="1"/>
      <c r="E291" s="40"/>
      <c r="F291" s="40"/>
      <c r="G291" s="43"/>
    </row>
    <row r="292" spans="3:7" x14ac:dyDescent="0.2">
      <c r="C292" s="1"/>
      <c r="D292" s="1"/>
      <c r="E292" s="40"/>
      <c r="F292" s="40"/>
      <c r="G292" s="43"/>
    </row>
    <row r="293" spans="3:7" x14ac:dyDescent="0.2">
      <c r="C293" s="1"/>
      <c r="D293" s="1"/>
      <c r="E293" s="40"/>
      <c r="F293" s="40"/>
      <c r="G293" s="43"/>
    </row>
    <row r="294" spans="3:7" x14ac:dyDescent="0.2">
      <c r="C294" s="1"/>
      <c r="D294" s="1"/>
      <c r="E294" s="40"/>
      <c r="F294" s="40"/>
      <c r="G294" s="43"/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45866141700000002" right="0.45866141700000002" top="0.24803149599999999" bottom="0.24803149599999999" header="6.4960630000000005E-2" footer="6.4960630000000005E-2"/>
  <pageSetup scale="70" orientation="portrait" r:id="rId1"/>
  <rowBreaks count="3" manualBreakCount="3">
    <brk id="75" max="6" man="1"/>
    <brk id="140" max="6" man="1"/>
    <brk id="1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 APTOS</vt:lpstr>
      <vt:lpstr>'PRES APTOS'!Print_Area</vt:lpstr>
      <vt:lpstr>'PRES APTOS'!Print_Titles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Tirso</dc:creator>
  <cp:lastModifiedBy>Tirso Salcedo</cp:lastModifiedBy>
  <cp:lastPrinted>2015-07-15T22:29:32Z</cp:lastPrinted>
  <dcterms:created xsi:type="dcterms:W3CDTF">2014-06-25T19:33:23Z</dcterms:created>
  <dcterms:modified xsi:type="dcterms:W3CDTF">2018-01-08T15:40:33Z</dcterms:modified>
</cp:coreProperties>
</file>